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2240" windowHeight="8895" tabRatio="841" firstSheet="2" activeTab="15"/>
  </bookViews>
  <sheets>
    <sheet name="Koolitüübid" sheetId="16" r:id="rId1"/>
    <sheet name="L1_Harjumaa" sheetId="2" r:id="rId2"/>
    <sheet name="L2_Hiiumaa" sheetId="3" r:id="rId3"/>
    <sheet name="L3_Ida-Viru" sheetId="4" r:id="rId4"/>
    <sheet name="L4_Jõgeva" sheetId="5" r:id="rId5"/>
    <sheet name="L5_Järvamaa" sheetId="6" r:id="rId6"/>
    <sheet name="L6_Läänemaa" sheetId="1" r:id="rId7"/>
    <sheet name="L7_Lääne-Viru" sheetId="7" r:id="rId8"/>
    <sheet name="L8_Põlvamaa" sheetId="8" r:id="rId9"/>
    <sheet name="L9_Pärnu" sheetId="9" r:id="rId10"/>
    <sheet name="L10_Rapla" sheetId="10" r:id="rId11"/>
    <sheet name="L11_Saaremaa" sheetId="11" r:id="rId12"/>
    <sheet name="L12_Tartu" sheetId="12" r:id="rId13"/>
    <sheet name="L13_Valga" sheetId="13" r:id="rId14"/>
    <sheet name="L14_Viljandi" sheetId="14" r:id="rId15"/>
    <sheet name="L15_Võru" sheetId="15" r:id="rId16"/>
  </sheets>
  <calcPr calcId="145621"/>
</workbook>
</file>

<file path=xl/calcChain.xml><?xml version="1.0" encoding="utf-8"?>
<calcChain xmlns="http://schemas.openxmlformats.org/spreadsheetml/2006/main">
  <c r="G18" i="15" l="1"/>
  <c r="L12" i="4" l="1"/>
  <c r="L5" i="4"/>
  <c r="L13" i="2"/>
  <c r="L6" i="2"/>
  <c r="L7" i="2"/>
  <c r="L8" i="2"/>
  <c r="L10" i="2"/>
  <c r="L12" i="2"/>
  <c r="L13" i="9"/>
  <c r="L6" i="9"/>
  <c r="L24" i="15" l="1"/>
  <c r="L7" i="15"/>
  <c r="L31" i="14"/>
  <c r="L15" i="14"/>
  <c r="L29" i="14"/>
  <c r="L13" i="14"/>
  <c r="L34" i="13"/>
  <c r="L17" i="13"/>
  <c r="L27" i="13"/>
  <c r="L10" i="13"/>
  <c r="L26" i="13"/>
  <c r="L9" i="13"/>
  <c r="L22" i="13"/>
  <c r="L5" i="13"/>
  <c r="L23" i="10"/>
  <c r="L9" i="10"/>
  <c r="L35" i="9"/>
  <c r="L12" i="9"/>
  <c r="L23" i="1"/>
  <c r="L9" i="1"/>
  <c r="L25" i="2"/>
  <c r="L52" i="2"/>
  <c r="L37" i="2"/>
  <c r="L22" i="12" l="1"/>
  <c r="L48" i="12"/>
  <c r="L30" i="14" l="1"/>
  <c r="L14" i="14"/>
  <c r="L15" i="2" l="1"/>
  <c r="L34" i="15"/>
  <c r="L33" i="15"/>
  <c r="L32" i="15"/>
  <c r="L31" i="15"/>
  <c r="L30" i="15"/>
  <c r="L29" i="15"/>
  <c r="L28" i="15"/>
  <c r="L27" i="15"/>
  <c r="L26" i="15"/>
  <c r="L25" i="15"/>
  <c r="L23" i="15"/>
  <c r="L22" i="15"/>
  <c r="L35" i="15" s="1"/>
  <c r="L32" i="14"/>
  <c r="L28" i="14"/>
  <c r="L27" i="14"/>
  <c r="L26" i="14"/>
  <c r="L25" i="14"/>
  <c r="L24" i="14"/>
  <c r="L23" i="14"/>
  <c r="L22" i="14"/>
  <c r="L21" i="14"/>
  <c r="L33" i="13"/>
  <c r="L32" i="13"/>
  <c r="L31" i="13"/>
  <c r="L30" i="13"/>
  <c r="L29" i="13"/>
  <c r="L28" i="13"/>
  <c r="L25" i="13"/>
  <c r="L24" i="13"/>
  <c r="L23" i="13"/>
  <c r="L35" i="13"/>
  <c r="L52" i="12"/>
  <c r="L51" i="12"/>
  <c r="L50" i="12"/>
  <c r="L49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53" i="12" s="1"/>
  <c r="L40" i="11"/>
  <c r="L39" i="11"/>
  <c r="L38" i="11"/>
  <c r="L37" i="11"/>
  <c r="L36" i="11"/>
  <c r="L35" i="11"/>
  <c r="L34" i="11"/>
  <c r="L33" i="11"/>
  <c r="L32" i="11"/>
  <c r="L31" i="11"/>
  <c r="L30" i="11"/>
  <c r="L29" i="11"/>
  <c r="L28" i="11"/>
  <c r="L27" i="11"/>
  <c r="L26" i="11"/>
  <c r="L25" i="11"/>
  <c r="L41" i="11" s="1"/>
  <c r="L28" i="10"/>
  <c r="L27" i="10"/>
  <c r="L26" i="10"/>
  <c r="L25" i="10"/>
  <c r="L24" i="10"/>
  <c r="L22" i="10"/>
  <c r="L21" i="10"/>
  <c r="L20" i="10"/>
  <c r="L19" i="10"/>
  <c r="L29" i="10" s="1"/>
  <c r="L46" i="9"/>
  <c r="L45" i="9"/>
  <c r="L44" i="9"/>
  <c r="L43" i="9"/>
  <c r="L42" i="9"/>
  <c r="L41" i="9"/>
  <c r="L40" i="9"/>
  <c r="L39" i="9"/>
  <c r="L38" i="9"/>
  <c r="L37" i="9"/>
  <c r="L36" i="9"/>
  <c r="L34" i="9"/>
  <c r="L33" i="9"/>
  <c r="L32" i="9"/>
  <c r="L31" i="9"/>
  <c r="L30" i="9"/>
  <c r="L29" i="9"/>
  <c r="L28" i="9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35" i="8" s="1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8" i="1"/>
  <c r="L27" i="1"/>
  <c r="L26" i="1"/>
  <c r="L25" i="1"/>
  <c r="L24" i="1"/>
  <c r="L22" i="1"/>
  <c r="L21" i="1"/>
  <c r="L20" i="1"/>
  <c r="L19" i="1"/>
  <c r="L32" i="6"/>
  <c r="L31" i="6"/>
  <c r="L30" i="6"/>
  <c r="L29" i="6"/>
  <c r="L28" i="6"/>
  <c r="L27" i="6"/>
  <c r="L26" i="6"/>
  <c r="L25" i="6"/>
  <c r="L24" i="6"/>
  <c r="L23" i="6"/>
  <c r="L22" i="6"/>
  <c r="L21" i="6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16" i="3"/>
  <c r="L15" i="3"/>
  <c r="L14" i="3"/>
  <c r="L13" i="3"/>
  <c r="L36" i="2"/>
  <c r="L54" i="2"/>
  <c r="L53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5" i="2"/>
  <c r="L34" i="2"/>
  <c r="L33" i="2"/>
  <c r="L32" i="2"/>
  <c r="L55" i="2" s="1"/>
  <c r="L47" i="9" l="1"/>
  <c r="L17" i="3"/>
  <c r="L33" i="6"/>
  <c r="L49" i="4"/>
  <c r="L33" i="14"/>
  <c r="L39" i="7"/>
  <c r="L29" i="1"/>
  <c r="L35" i="5"/>
  <c r="L17" i="15"/>
  <c r="L16" i="15"/>
  <c r="L15" i="15"/>
  <c r="L14" i="15"/>
  <c r="L13" i="15"/>
  <c r="L12" i="15"/>
  <c r="L11" i="15"/>
  <c r="L10" i="15"/>
  <c r="L9" i="15"/>
  <c r="L8" i="15"/>
  <c r="L6" i="15"/>
  <c r="L5" i="15"/>
  <c r="L16" i="14"/>
  <c r="L12" i="14"/>
  <c r="L11" i="14"/>
  <c r="L10" i="14"/>
  <c r="L9" i="14"/>
  <c r="L8" i="14"/>
  <c r="L7" i="14"/>
  <c r="L6" i="14"/>
  <c r="L5" i="14"/>
  <c r="L17" i="14" s="1"/>
  <c r="L16" i="13"/>
  <c r="L15" i="13"/>
  <c r="L14" i="13"/>
  <c r="L13" i="13"/>
  <c r="L12" i="13"/>
  <c r="L11" i="13"/>
  <c r="L8" i="13"/>
  <c r="L7" i="13"/>
  <c r="L6" i="13"/>
  <c r="L26" i="12"/>
  <c r="L25" i="12"/>
  <c r="L24" i="12"/>
  <c r="L23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27" i="12" s="1"/>
  <c r="L20" i="11"/>
  <c r="L19" i="11"/>
  <c r="L18" i="11"/>
  <c r="L17" i="11"/>
  <c r="L16" i="11"/>
  <c r="L15" i="11"/>
  <c r="L14" i="11"/>
  <c r="L13" i="11"/>
  <c r="L12" i="11"/>
  <c r="L11" i="11"/>
  <c r="L10" i="11"/>
  <c r="L9" i="11"/>
  <c r="L8" i="11"/>
  <c r="L7" i="11"/>
  <c r="L6" i="11"/>
  <c r="L5" i="11"/>
  <c r="L21" i="11" s="1"/>
  <c r="L14" i="10"/>
  <c r="L13" i="10"/>
  <c r="L12" i="10"/>
  <c r="L11" i="10"/>
  <c r="L10" i="10"/>
  <c r="L8" i="10"/>
  <c r="L7" i="10"/>
  <c r="L6" i="10"/>
  <c r="L5" i="10"/>
  <c r="L23" i="9"/>
  <c r="L22" i="9"/>
  <c r="L21" i="9"/>
  <c r="L20" i="9"/>
  <c r="L19" i="9"/>
  <c r="L18" i="9"/>
  <c r="L17" i="9"/>
  <c r="L16" i="9"/>
  <c r="L15" i="9"/>
  <c r="L14" i="9"/>
  <c r="L11" i="9"/>
  <c r="L10" i="9"/>
  <c r="L9" i="9"/>
  <c r="L8" i="9"/>
  <c r="L7" i="9"/>
  <c r="L5" i="9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L14" i="1"/>
  <c r="L13" i="1"/>
  <c r="L12" i="1"/>
  <c r="L11" i="1"/>
  <c r="L10" i="1"/>
  <c r="L8" i="1"/>
  <c r="L7" i="1"/>
  <c r="L6" i="1"/>
  <c r="L5" i="1"/>
  <c r="L15" i="1" s="1"/>
  <c r="L16" i="6"/>
  <c r="L15" i="6"/>
  <c r="L14" i="6"/>
  <c r="L13" i="6"/>
  <c r="L12" i="6"/>
  <c r="L11" i="6"/>
  <c r="L10" i="6"/>
  <c r="L9" i="6"/>
  <c r="L8" i="6"/>
  <c r="L7" i="6"/>
  <c r="L6" i="6"/>
  <c r="L5" i="6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24" i="4"/>
  <c r="L23" i="4"/>
  <c r="L22" i="4"/>
  <c r="L21" i="4"/>
  <c r="L20" i="4"/>
  <c r="L19" i="4"/>
  <c r="L18" i="4"/>
  <c r="L17" i="4"/>
  <c r="L16" i="4"/>
  <c r="L15" i="4"/>
  <c r="L14" i="4"/>
  <c r="L13" i="4"/>
  <c r="L11" i="4"/>
  <c r="L10" i="4"/>
  <c r="L9" i="4"/>
  <c r="L8" i="4"/>
  <c r="L7" i="4"/>
  <c r="L6" i="4"/>
  <c r="L8" i="3"/>
  <c r="L7" i="3"/>
  <c r="L6" i="3"/>
  <c r="L5" i="3"/>
  <c r="L27" i="2"/>
  <c r="L26" i="2"/>
  <c r="L24" i="2"/>
  <c r="L23" i="2"/>
  <c r="L22" i="2"/>
  <c r="L21" i="2"/>
  <c r="L20" i="2"/>
  <c r="L19" i="2"/>
  <c r="L18" i="2"/>
  <c r="L17" i="2"/>
  <c r="L16" i="2"/>
  <c r="L14" i="2"/>
  <c r="L11" i="2"/>
  <c r="L9" i="2"/>
  <c r="L5" i="2"/>
  <c r="L28" i="2" l="1"/>
  <c r="L18" i="15"/>
  <c r="L24" i="9"/>
  <c r="L20" i="7"/>
  <c r="L9" i="3"/>
  <c r="L18" i="13"/>
  <c r="L15" i="10"/>
  <c r="L18" i="8"/>
  <c r="L17" i="6"/>
  <c r="L18" i="5"/>
  <c r="L25" i="4"/>
</calcChain>
</file>

<file path=xl/sharedStrings.xml><?xml version="1.0" encoding="utf-8"?>
<sst xmlns="http://schemas.openxmlformats.org/spreadsheetml/2006/main" count="1625" uniqueCount="523">
  <si>
    <t>PK</t>
  </si>
  <si>
    <t>Haapsalu linn</t>
  </si>
  <si>
    <t>2 (80, 558)</t>
  </si>
  <si>
    <t>1 (245)</t>
  </si>
  <si>
    <t>Hanila vald (h)</t>
  </si>
  <si>
    <t>1 (63)</t>
  </si>
  <si>
    <t>2 (19/13)</t>
  </si>
  <si>
    <t>Kullamaa vald (h)</t>
  </si>
  <si>
    <t>1 (101)</t>
  </si>
  <si>
    <t>Lihula vald (h)</t>
  </si>
  <si>
    <t>1 (185)</t>
  </si>
  <si>
    <t>2 (12/12)</t>
  </si>
  <si>
    <t>Lääne-Nigula vald (h)</t>
  </si>
  <si>
    <t>Martna vald (h)</t>
  </si>
  <si>
    <t xml:space="preserve">1 (42) </t>
  </si>
  <si>
    <t>Noarootsi vald (h)</t>
  </si>
  <si>
    <t>1 (74)</t>
  </si>
  <si>
    <t>Nõva vald (h)</t>
  </si>
  <si>
    <t>1 (15)</t>
  </si>
  <si>
    <t>Ridala vald</t>
  </si>
  <si>
    <t>1 (104)</t>
  </si>
  <si>
    <t>1 (117)</t>
  </si>
  <si>
    <t>Vormsi vald (h/s)</t>
  </si>
  <si>
    <t>1 (20)</t>
  </si>
  <si>
    <t>Tüüp 1</t>
  </si>
  <si>
    <t>Tüüp 2</t>
  </si>
  <si>
    <t>Tüüp 3</t>
  </si>
  <si>
    <t>Tüüp 4</t>
  </si>
  <si>
    <t>G12</t>
  </si>
  <si>
    <t>A-6</t>
  </si>
  <si>
    <t>A-3</t>
  </si>
  <si>
    <t>Aegviidu vald</t>
  </si>
  <si>
    <t>Anija vald</t>
  </si>
  <si>
    <t>Harku vald</t>
  </si>
  <si>
    <t>Jõelähtme vald</t>
  </si>
  <si>
    <t>Keila vald</t>
  </si>
  <si>
    <t>Kernu vald</t>
  </si>
  <si>
    <t>Kiili vald</t>
  </si>
  <si>
    <t>Kose vald</t>
  </si>
  <si>
    <t>Kuusalu vald</t>
  </si>
  <si>
    <t>Loksa linn</t>
  </si>
  <si>
    <t>Maardu linn</t>
  </si>
  <si>
    <t>Nissi vald</t>
  </si>
  <si>
    <t>Paldiski linn</t>
  </si>
  <si>
    <t>Rae vald</t>
  </si>
  <si>
    <t>Saku vald</t>
  </si>
  <si>
    <t>Saue linn</t>
  </si>
  <si>
    <t>Vasalemma vald</t>
  </si>
  <si>
    <t>Viimsi vald</t>
  </si>
  <si>
    <t>1 (380)</t>
  </si>
  <si>
    <t>1 (76)</t>
  </si>
  <si>
    <t>1 (829)</t>
  </si>
  <si>
    <t>2 (163/84)</t>
  </si>
  <si>
    <t>1 (67)</t>
  </si>
  <si>
    <t>1 (295)</t>
  </si>
  <si>
    <t>1 (93)</t>
  </si>
  <si>
    <t>1 (21)</t>
  </si>
  <si>
    <t>1 (189)</t>
  </si>
  <si>
    <t>2(35/27)</t>
  </si>
  <si>
    <t>2 (124/60)</t>
  </si>
  <si>
    <t>1 (544)</t>
  </si>
  <si>
    <t>1 (379)</t>
  </si>
  <si>
    <t>1 (123/72)</t>
  </si>
  <si>
    <t>2 /50/28)</t>
  </si>
  <si>
    <t>2 (451/116)</t>
  </si>
  <si>
    <t>1 (38)</t>
  </si>
  <si>
    <t>1 (282)</t>
  </si>
  <si>
    <t>2 (587/173)</t>
  </si>
  <si>
    <t>1 (383)</t>
  </si>
  <si>
    <t>1 (137)</t>
  </si>
  <si>
    <t>1 (127)</t>
  </si>
  <si>
    <t>Padise vald (h)</t>
  </si>
  <si>
    <t>2 (78/61)</t>
  </si>
  <si>
    <t>2 (217/134)</t>
  </si>
  <si>
    <t>1 (31)</t>
  </si>
  <si>
    <t>1 (810)</t>
  </si>
  <si>
    <t>3 (503/109/108)</t>
  </si>
  <si>
    <t>1 (787)</t>
  </si>
  <si>
    <t>2 (170/34)</t>
  </si>
  <si>
    <t>1 (660)</t>
  </si>
  <si>
    <t>2 (128/79)</t>
  </si>
  <si>
    <t>1 (1590)</t>
  </si>
  <si>
    <t>2 (196/11)</t>
  </si>
  <si>
    <t>Hiiu vald</t>
  </si>
  <si>
    <t>Käina vald</t>
  </si>
  <si>
    <t>1 (71)</t>
  </si>
  <si>
    <t>1 (309)</t>
  </si>
  <si>
    <t>1 (68)</t>
  </si>
  <si>
    <t>1 (160)</t>
  </si>
  <si>
    <t>1 (69)</t>
  </si>
  <si>
    <t>1 (19)</t>
  </si>
  <si>
    <t>Emmaste vald (h)</t>
  </si>
  <si>
    <t>Pühalepa vald (h)</t>
  </si>
  <si>
    <t>Alajõe vald</t>
  </si>
  <si>
    <t>Aseri vald</t>
  </si>
  <si>
    <t>Jõhvi vald</t>
  </si>
  <si>
    <t>Kiviõli linn</t>
  </si>
  <si>
    <t>Kohtla vald</t>
  </si>
  <si>
    <t>Kohtla-Nõmme vald</t>
  </si>
  <si>
    <t>Lüganuse vald</t>
  </si>
  <si>
    <t>Narva-Jõesuu linn</t>
  </si>
  <si>
    <t>Sillamäe linn</t>
  </si>
  <si>
    <t>Toila vald</t>
  </si>
  <si>
    <t>1 (106)</t>
  </si>
  <si>
    <t>1 (141)</t>
  </si>
  <si>
    <t>1 (121)</t>
  </si>
  <si>
    <t>Avinurme vald (h)</t>
  </si>
  <si>
    <t>Iisaku vald (h)</t>
  </si>
  <si>
    <t>1 (60)</t>
  </si>
  <si>
    <t>Illuka vald (h)</t>
  </si>
  <si>
    <t>2 (578/538)</t>
  </si>
  <si>
    <t>1 (227)</t>
  </si>
  <si>
    <t>1 (292)</t>
  </si>
  <si>
    <t>3 (491-77)</t>
  </si>
  <si>
    <t>1 (87)</t>
  </si>
  <si>
    <t>1 (42)</t>
  </si>
  <si>
    <t>Lohusuu vald (h)</t>
  </si>
  <si>
    <t>1 (95)</t>
  </si>
  <si>
    <t>1 (58)</t>
  </si>
  <si>
    <t>1 (118)</t>
  </si>
  <si>
    <t>Mäetaguse vald (h)</t>
  </si>
  <si>
    <t>2 (198/197)</t>
  </si>
  <si>
    <t>3 (488-97)</t>
  </si>
  <si>
    <t>Sonda vald (h)</t>
  </si>
  <si>
    <t>1 (28)</t>
  </si>
  <si>
    <t>1 (193)</t>
  </si>
  <si>
    <t>1 (29)</t>
  </si>
  <si>
    <t>Tudulinna vald (h)</t>
  </si>
  <si>
    <t>Vaivara vald (h)</t>
  </si>
  <si>
    <t>Jõgeva vald</t>
  </si>
  <si>
    <t>Jõgeva linn</t>
  </si>
  <si>
    <t>Mustvee linn</t>
  </si>
  <si>
    <t>Pala vald</t>
  </si>
  <si>
    <t>Palamuse vald</t>
  </si>
  <si>
    <t>Põltsamaa vald</t>
  </si>
  <si>
    <t>Põltsamaa linn</t>
  </si>
  <si>
    <t>Kasepää vald</t>
  </si>
  <si>
    <t>Tabivere vald</t>
  </si>
  <si>
    <t>Jõgeva maakond</t>
  </si>
  <si>
    <t>1 (703)</t>
  </si>
  <si>
    <t>2 (68/57)</t>
  </si>
  <si>
    <t>2 (55/14)</t>
  </si>
  <si>
    <t>2 (108/99)</t>
  </si>
  <si>
    <t>2 (24/11)</t>
  </si>
  <si>
    <t>Pajusi vald (h)</t>
  </si>
  <si>
    <t>1 (99)</t>
  </si>
  <si>
    <t>1 (197)</t>
  </si>
  <si>
    <t>Puurmani vald (h)</t>
  </si>
  <si>
    <t>1 (517)</t>
  </si>
  <si>
    <t>2 (89/84)</t>
  </si>
  <si>
    <t>1 (4)</t>
  </si>
  <si>
    <t>1 (80)</t>
  </si>
  <si>
    <t>Saare vald (h)</t>
  </si>
  <si>
    <t>1 (102)</t>
  </si>
  <si>
    <t>1 (135)</t>
  </si>
  <si>
    <t>1 (34)</t>
  </si>
  <si>
    <t>Torma vald (h)</t>
  </si>
  <si>
    <t>Ambla vald</t>
  </si>
  <si>
    <t>Järva-Jaani vald</t>
  </si>
  <si>
    <t>Kareda vald</t>
  </si>
  <si>
    <t>Koeru vald</t>
  </si>
  <si>
    <t>Paide linn</t>
  </si>
  <si>
    <t>Roosna-Alliku vald</t>
  </si>
  <si>
    <t>Türi vald</t>
  </si>
  <si>
    <t>1 (78)</t>
  </si>
  <si>
    <t>Albu vald (h)</t>
  </si>
  <si>
    <t>1 (120)</t>
  </si>
  <si>
    <t>1 (49)</t>
  </si>
  <si>
    <t>1 (85)</t>
  </si>
  <si>
    <t>Imavere vald (h)</t>
  </si>
  <si>
    <t>1 (166)</t>
  </si>
  <si>
    <t>1(41)</t>
  </si>
  <si>
    <t>1 (203)</t>
  </si>
  <si>
    <t>1 (84)</t>
  </si>
  <si>
    <t>Koigi vald (h)</t>
  </si>
  <si>
    <t>2 (429/412)</t>
  </si>
  <si>
    <t>Paide vald (h)</t>
  </si>
  <si>
    <t>1 (70)</t>
  </si>
  <si>
    <t>3 (531-85)</t>
  </si>
  <si>
    <t>1 (16)</t>
  </si>
  <si>
    <t>1(105)</t>
  </si>
  <si>
    <t>Väätsa vald (h)</t>
  </si>
  <si>
    <t>Haljala vald</t>
  </si>
  <si>
    <t>Kadrina vald</t>
  </si>
  <si>
    <t>Kunda linn</t>
  </si>
  <si>
    <t>Laekvere vald</t>
  </si>
  <si>
    <t>Rakke vald</t>
  </si>
  <si>
    <t>Rakvere vald</t>
  </si>
  <si>
    <t>Sõmeru vald</t>
  </si>
  <si>
    <t>Tamsalu vald</t>
  </si>
  <si>
    <t>Tapa vald</t>
  </si>
  <si>
    <t>Vinni vald</t>
  </si>
  <si>
    <t>Väike-Maarja vald</t>
  </si>
  <si>
    <t>1 (237)</t>
  </si>
  <si>
    <t>1 (449)</t>
  </si>
  <si>
    <t>1 (12)</t>
  </si>
  <si>
    <t>1 (303)</t>
  </si>
  <si>
    <t>2 (75/44)</t>
  </si>
  <si>
    <t>1 (112)</t>
  </si>
  <si>
    <t>1 (18)</t>
  </si>
  <si>
    <t>1 (7)</t>
  </si>
  <si>
    <t>1 (62)</t>
  </si>
  <si>
    <t>2 (198/18)</t>
  </si>
  <si>
    <t>1 (53)</t>
  </si>
  <si>
    <t>Rägavere vald (h)</t>
  </si>
  <si>
    <t>2(162/94)</t>
  </si>
  <si>
    <t>1 (395)</t>
  </si>
  <si>
    <t>1(33)</t>
  </si>
  <si>
    <t>2 (454/175)</t>
  </si>
  <si>
    <t>2 (52/43)</t>
  </si>
  <si>
    <t>Vihula vald (h)</t>
  </si>
  <si>
    <t>1 (363)</t>
  </si>
  <si>
    <t>2 (64/25)</t>
  </si>
  <si>
    <t>1 (103)</t>
  </si>
  <si>
    <t>Viru-Nigula vald (h)</t>
  </si>
  <si>
    <t>1 (283)</t>
  </si>
  <si>
    <t>2 (66/55)</t>
  </si>
  <si>
    <t>Ahja vald</t>
  </si>
  <si>
    <t>Kanepi vald</t>
  </si>
  <si>
    <t>Laheda vald</t>
  </si>
  <si>
    <t>Mikitamäe vald</t>
  </si>
  <si>
    <t>Mooste vald</t>
  </si>
  <si>
    <t>Räpina vald</t>
  </si>
  <si>
    <t>Valgjärve vald</t>
  </si>
  <si>
    <t>Vastse-Kuuste vald</t>
  </si>
  <si>
    <t>1 (149)</t>
  </si>
  <si>
    <t>1 (61)</t>
  </si>
  <si>
    <t>Kõlleste vald (h)</t>
  </si>
  <si>
    <t>1 (81)</t>
  </si>
  <si>
    <t>1 (35)</t>
  </si>
  <si>
    <t>2 (98/41)</t>
  </si>
  <si>
    <t>1(72)</t>
  </si>
  <si>
    <t>Orava vald (h)</t>
  </si>
  <si>
    <t>2 (405/219)</t>
  </si>
  <si>
    <t>1 (232)</t>
  </si>
  <si>
    <t>1 (325)</t>
  </si>
  <si>
    <t>1 871)</t>
  </si>
  <si>
    <t>1 (83)</t>
  </si>
  <si>
    <t>1 (97)</t>
  </si>
  <si>
    <t>Veriora vald (h)</t>
  </si>
  <si>
    <t>Värska vald (h)</t>
  </si>
  <si>
    <t>Are vald</t>
  </si>
  <si>
    <t>Audru vald</t>
  </si>
  <si>
    <t>Halinga vald</t>
  </si>
  <si>
    <t>Häädemeeste vald</t>
  </si>
  <si>
    <t>Paikuse vald</t>
  </si>
  <si>
    <t>Sauga vald</t>
  </si>
  <si>
    <t>Sindi linn</t>
  </si>
  <si>
    <t>Tootsi vald</t>
  </si>
  <si>
    <t>Tori vald</t>
  </si>
  <si>
    <t>Tahkuranna vald</t>
  </si>
  <si>
    <t>Vändra vald</t>
  </si>
  <si>
    <t>Vändra vald (alev)</t>
  </si>
  <si>
    <t>Pärnu maakond</t>
  </si>
  <si>
    <t>1(15)</t>
  </si>
  <si>
    <t>2 (230/100)</t>
  </si>
  <si>
    <t>3 (25-12)</t>
  </si>
  <si>
    <t>1 (147)</t>
  </si>
  <si>
    <t xml:space="preserve"> 2 (36/14)</t>
  </si>
  <si>
    <t>1 (171)</t>
  </si>
  <si>
    <t>1 (40)</t>
  </si>
  <si>
    <t>Kihnu vald (s)</t>
  </si>
  <si>
    <t>1 (36)</t>
  </si>
  <si>
    <t>Koonga vald (h)</t>
  </si>
  <si>
    <t>2 (47/33)</t>
  </si>
  <si>
    <t>1 (436)</t>
  </si>
  <si>
    <t>1 (14)</t>
  </si>
  <si>
    <t>1 (270)</t>
  </si>
  <si>
    <t>Saarde vald (h)</t>
  </si>
  <si>
    <t>1 (246)</t>
  </si>
  <si>
    <t>Surju vald (h)</t>
  </si>
  <si>
    <t>1 (41)</t>
  </si>
  <si>
    <t>2 (156/26)</t>
  </si>
  <si>
    <t>1 (131)</t>
  </si>
  <si>
    <t>Tõstamaa vald (h)</t>
  </si>
  <si>
    <t>1 (115)</t>
  </si>
  <si>
    <t>1 (32)</t>
  </si>
  <si>
    <t>1 (54)</t>
  </si>
  <si>
    <t>Varbla vald (h)</t>
  </si>
  <si>
    <t>2 (84/64)</t>
  </si>
  <si>
    <t>1 (254)</t>
  </si>
  <si>
    <t>Juuru vald</t>
  </si>
  <si>
    <t>Järvakandi vald</t>
  </si>
  <si>
    <t>Kehtna vald</t>
  </si>
  <si>
    <t>Märjamaa vald</t>
  </si>
  <si>
    <t>Rapla vald</t>
  </si>
  <si>
    <t>Rapla maakond</t>
  </si>
  <si>
    <t>1 (136)</t>
  </si>
  <si>
    <t>1 (107)</t>
  </si>
  <si>
    <t>1 (86)</t>
  </si>
  <si>
    <t>1 (11)</t>
  </si>
  <si>
    <t>Kaiu vald (h)</t>
  </si>
  <si>
    <t>3 (151-58)</t>
  </si>
  <si>
    <t>1 (608)</t>
  </si>
  <si>
    <t>Käru vald (h)</t>
  </si>
  <si>
    <t>1 (22)</t>
  </si>
  <si>
    <t>1 (448)</t>
  </si>
  <si>
    <t>1 (56)</t>
  </si>
  <si>
    <t>Raikküla vald (h)</t>
  </si>
  <si>
    <t>2 (417/395)</t>
  </si>
  <si>
    <t>2 (71/39)</t>
  </si>
  <si>
    <t>2 (94/44)</t>
  </si>
  <si>
    <t>Vigala vald (h)</t>
  </si>
  <si>
    <t>Kaarma vald</t>
  </si>
  <si>
    <t>Kuressaare linn</t>
  </si>
  <si>
    <t>Lümanda vald</t>
  </si>
  <si>
    <t>Muhu vald</t>
  </si>
  <si>
    <t>Orissaare vald</t>
  </si>
  <si>
    <t>Salme vald</t>
  </si>
  <si>
    <t>Valjala vald</t>
  </si>
  <si>
    <t>Antsla vald</t>
  </si>
  <si>
    <t>Lasva vald</t>
  </si>
  <si>
    <t>Meremäe vald</t>
  </si>
  <si>
    <t>Sõmerpalu vald</t>
  </si>
  <si>
    <t>Urvaste vald</t>
  </si>
  <si>
    <t>Vastseliina vald</t>
  </si>
  <si>
    <t>Võru vald</t>
  </si>
  <si>
    <t>Võru linn</t>
  </si>
  <si>
    <t>Abja vald</t>
  </si>
  <si>
    <t>Halliste vald</t>
  </si>
  <si>
    <t>Kõo vald</t>
  </si>
  <si>
    <t>Mõisaküla linn</t>
  </si>
  <si>
    <t>Karksi vald</t>
  </si>
  <si>
    <t>Suure-Jaani vald</t>
  </si>
  <si>
    <t>Tarvastu vald</t>
  </si>
  <si>
    <t>Viljandi vald</t>
  </si>
  <si>
    <t>Võhma linn</t>
  </si>
  <si>
    <t>Helme vald</t>
  </si>
  <si>
    <t>Palupera vald</t>
  </si>
  <si>
    <t>Puka vald</t>
  </si>
  <si>
    <t>Otepää vald</t>
  </si>
  <si>
    <t>Sangaste vald</t>
  </si>
  <si>
    <t>Tõlliste vald</t>
  </si>
  <si>
    <t>Tõrva linn</t>
  </si>
  <si>
    <t>Valga linn</t>
  </si>
  <si>
    <t>Õru vald</t>
  </si>
  <si>
    <t>Alatskivi vald</t>
  </si>
  <si>
    <t>Elva linn</t>
  </si>
  <si>
    <t>Haaslava vald</t>
  </si>
  <si>
    <t>Kallaste linn</t>
  </si>
  <si>
    <t>Kambja vald</t>
  </si>
  <si>
    <t>Konguta vald</t>
  </si>
  <si>
    <t>Luunja vald</t>
  </si>
  <si>
    <t>Mäksa vald</t>
  </si>
  <si>
    <t>Nõo vald</t>
  </si>
  <si>
    <t>Peipsiääre vald</t>
  </si>
  <si>
    <t>Puhja vald</t>
  </si>
  <si>
    <t>Rannu vald</t>
  </si>
  <si>
    <t>Rõngu vald</t>
  </si>
  <si>
    <t>Tartu vald</t>
  </si>
  <si>
    <t>Tähtvere vald</t>
  </si>
  <si>
    <t>Ülenurme vald</t>
  </si>
  <si>
    <t>Tallinna linn*</t>
  </si>
  <si>
    <t>Tartu linn*</t>
  </si>
  <si>
    <t>Viljandi linn*</t>
  </si>
  <si>
    <t>* Viljandi linna puhul on arvestatud oleamasolevasse koolivõrku ka 1 erakool (põhikool, suurusega 58 õpilast).</t>
  </si>
  <si>
    <t>Rakvere linn*</t>
  </si>
  <si>
    <t>* Rakvere linna puhul on arvestatud oleamasolevasse koolivõrku ka 1 erakool (G12, suurusega 196 õpilast).</t>
  </si>
  <si>
    <t>Pärnu linn*</t>
  </si>
  <si>
    <t>Narva linn*</t>
  </si>
  <si>
    <t>* Narva linna puhul on arvestatud oleamasolevasse koolivõrku ka 1 riigi- ja 1  G12 erakool (riigikool G12 , 382 õpilast; ja erakool G12, 95 õpilast).</t>
  </si>
  <si>
    <t>Kohtla-Järve linn**</t>
  </si>
  <si>
    <t>** Kohtla-Järve linna puhul on arvestatud oleamasolevasse koolivõrku ka 1 erakool (põhikool, 172 õpilast).</t>
  </si>
  <si>
    <t>Raasiku vald**</t>
  </si>
  <si>
    <t>** Raasiku valla puhul on arvestatud oleamasolevasse koolivõrku ka 1 erakool (põhikool, 89 õpilast).</t>
  </si>
  <si>
    <t>3 (273-89)</t>
  </si>
  <si>
    <t>Keila linn***</t>
  </si>
  <si>
    <t>2 (985/158)</t>
  </si>
  <si>
    <t>Saue vald****</t>
  </si>
  <si>
    <t>**** Saue valla puhul on arvestatud oleamasolevasse koolivõrku ka 1 erakool (PK, 654 õpilast).</t>
  </si>
  <si>
    <t>2(654/129)</t>
  </si>
  <si>
    <t>Põlva vald*</t>
  </si>
  <si>
    <t>*Põlva valla puhul on arvestatud oleamasolevasse koolivõrku ka 1 erakool (põhikool, 63 õpilast).</t>
  </si>
  <si>
    <t>9 (818-95)</t>
  </si>
  <si>
    <t>5 (520-172)</t>
  </si>
  <si>
    <t>3 (653-196)</t>
  </si>
  <si>
    <t>5 (630-161)</t>
  </si>
  <si>
    <t>5 (493-111)</t>
  </si>
  <si>
    <t>1 (25)</t>
  </si>
  <si>
    <t>Kihelkonna vald (h)</t>
  </si>
  <si>
    <t>2 (667/430)</t>
  </si>
  <si>
    <t>1 (361)</t>
  </si>
  <si>
    <t>1 (113)</t>
  </si>
  <si>
    <t>Kärla vald (h)</t>
  </si>
  <si>
    <t>1 (39)</t>
  </si>
  <si>
    <t>Laimjala vald (h)</t>
  </si>
  <si>
    <t>Leisi vald (h)</t>
  </si>
  <si>
    <t>1(60)</t>
  </si>
  <si>
    <t xml:space="preserve"> 1(95)</t>
  </si>
  <si>
    <t>Mustjala vald (h)</t>
  </si>
  <si>
    <t>1 (145)</t>
  </si>
  <si>
    <t>Pihtla vald (h)</t>
  </si>
  <si>
    <t>1(19)</t>
  </si>
  <si>
    <t>1 (52)</t>
  </si>
  <si>
    <t>Pöide vald (h)</t>
  </si>
  <si>
    <t>Ruhnu vald (h)</t>
  </si>
  <si>
    <t>1 (110)</t>
  </si>
  <si>
    <t>1(98)</t>
  </si>
  <si>
    <t>Torgu vald (h)</t>
  </si>
  <si>
    <t>1 (606)</t>
  </si>
  <si>
    <t>1 (66)</t>
  </si>
  <si>
    <t>2 (168/38)</t>
  </si>
  <si>
    <t>1 (72)</t>
  </si>
  <si>
    <t>Laeva vald (h)</t>
  </si>
  <si>
    <t>1 (206)</t>
  </si>
  <si>
    <t>1 (10)</t>
  </si>
  <si>
    <t>Meeksi vald (h)</t>
  </si>
  <si>
    <t>1 (385)</t>
  </si>
  <si>
    <t>1 (45)</t>
  </si>
  <si>
    <t>1 (184)</t>
  </si>
  <si>
    <t>Piirissaare vald (h)</t>
  </si>
  <si>
    <t>1 (128)</t>
  </si>
  <si>
    <t>1 (180)</t>
  </si>
  <si>
    <t>1 (354)</t>
  </si>
  <si>
    <t>1 (212)</t>
  </si>
  <si>
    <t>* Tartu linna puhul on arvestatud oleamasolevasse koolivõrku ka 5 erakooli; neist neli on põhikoolid ja üks  on G12 kool.</t>
  </si>
  <si>
    <t>10 (981-191)</t>
  </si>
  <si>
    <t>9 (789-33)</t>
  </si>
  <si>
    <t>1 (176)</t>
  </si>
  <si>
    <t>Vara vald (h)</t>
  </si>
  <si>
    <t>Võnnu vald (h)</t>
  </si>
  <si>
    <t>1 (573)</t>
  </si>
  <si>
    <t>1 (57)</t>
  </si>
  <si>
    <t>Karula vald (h)</t>
  </si>
  <si>
    <t>Hummuli vald (h)</t>
  </si>
  <si>
    <t>1 (89)</t>
  </si>
  <si>
    <t>1 (98)</t>
  </si>
  <si>
    <t>Põdrala vald (h)</t>
  </si>
  <si>
    <t>1 (51)</t>
  </si>
  <si>
    <t>Taheva vald (h)</t>
  </si>
  <si>
    <t>1 (350)</t>
  </si>
  <si>
    <t>1 (843)</t>
  </si>
  <si>
    <t>1 (151)</t>
  </si>
  <si>
    <t>1 (266)</t>
  </si>
  <si>
    <t>2 (69/44)</t>
  </si>
  <si>
    <t>1 (65)</t>
  </si>
  <si>
    <t>Kolga-Jaani vald (h)</t>
  </si>
  <si>
    <t>1 (55)</t>
  </si>
  <si>
    <t>Kõpu vald (h)</t>
  </si>
  <si>
    <t>1 (201)</t>
  </si>
  <si>
    <t>4 (65-35)</t>
  </si>
  <si>
    <t>1 (231)</t>
  </si>
  <si>
    <t>5 (160-50)</t>
  </si>
  <si>
    <t>1 (249)</t>
  </si>
  <si>
    <t>1 (73)</t>
  </si>
  <si>
    <t>Haanja vald (h)</t>
  </si>
  <si>
    <t>1 (129)</t>
  </si>
  <si>
    <t>1 (50)</t>
  </si>
  <si>
    <t>Misso vald (h)</t>
  </si>
  <si>
    <t>Mõniste vald (h)</t>
  </si>
  <si>
    <t>1 (152)</t>
  </si>
  <si>
    <t>Rõuge vald (h)</t>
  </si>
  <si>
    <t>2 (101/72)</t>
  </si>
  <si>
    <t>Varstu vald (h)</t>
  </si>
  <si>
    <t>1 (172)</t>
  </si>
  <si>
    <t>1 (514)</t>
  </si>
  <si>
    <t>2 (411/187)</t>
  </si>
  <si>
    <t>teepikkus 5 km, tundlikkus (täituvus) 70%</t>
  </si>
  <si>
    <t>teepikkus 5 km, tundlikkus (täituvus) 50%</t>
  </si>
  <si>
    <t>Kogu muutus:</t>
  </si>
  <si>
    <t>4 (685-58)</t>
  </si>
  <si>
    <t>Prognoositud koolide arvud tüüpide lõikes ning võrdlus olemasoleva koolivõrguga:</t>
  </si>
  <si>
    <t>Kool suurusega 540-648 õpilast</t>
  </si>
  <si>
    <t>Põhikool (1-9 klassi)</t>
  </si>
  <si>
    <t>Põhikool (1-6 klassi)</t>
  </si>
  <si>
    <t>Algkool (1-3 klassi)</t>
  </si>
  <si>
    <t>Kool suurusega 1-44 õpilast või alla 89 õpilase (KOV otsus, asustustiheduse üle 8 inimese ruutkilomeetrilt)</t>
  </si>
  <si>
    <t>Kool suurusega 45-89 õpilast (asustustihedus alla 8 inimese ruutkilomeetrilt)</t>
  </si>
  <si>
    <t>Kool suurusega 90-539 õpilast</t>
  </si>
  <si>
    <t>3 (314/10)</t>
  </si>
  <si>
    <t>1 (17)</t>
  </si>
  <si>
    <t>* Pärnu linna puhul on arvestatud oleamasolevasse koolivõrku ka 2 erakooli (põhikool, suurusega 111 õpilast; ja G12 suurusega 161 õpilast, kellel on klasse vaid 6-9), ning A3 kool on erakool.</t>
  </si>
  <si>
    <t>Kohila vald*</t>
  </si>
  <si>
    <t>* Kohila vallas asuv algkool on erakool.</t>
  </si>
  <si>
    <t>1 (6)</t>
  </si>
  <si>
    <t>55 (919-25)</t>
  </si>
  <si>
    <t>13 (707-19)</t>
  </si>
  <si>
    <t>*** Keila linna puhul on arvestatud oleamasolevasse koolivõrku ka 1 erakool (G12, 985 õpilast) ja üks eraomanduses olev A6 kool.</t>
  </si>
  <si>
    <t>2 (50/28)</t>
  </si>
  <si>
    <t>2 (123/72)</t>
  </si>
  <si>
    <t>6 (81-20)</t>
  </si>
  <si>
    <t>* Tallinna linna puhul on arvestatud oleamasolevasse koolivõrku ka 2 riigikooli (üks G12 ja üks PK ehk progümnaasium (Tallinna Balletikooli üldharidusklassid)) ja 8 erakooli; põhikoolide hulgas on neli erakooli; A6 hulgas 1 ja A3 hulgas kõik erakoolid.</t>
  </si>
  <si>
    <t>3 (61-95)</t>
  </si>
  <si>
    <t>2 (8/15)</t>
  </si>
  <si>
    <t>2 (64/14)</t>
  </si>
  <si>
    <t>KOV nimi</t>
  </si>
  <si>
    <t>Prognoosi lähteandmed</t>
  </si>
  <si>
    <t>Prognoositud koolide arv tüüpide kaupa</t>
  </si>
  <si>
    <t>Olemasolev koolivõrk: koolide arv (sulgudes õpilaste arv)</t>
  </si>
  <si>
    <t>Prognoosi ja praeguse erinevus</t>
  </si>
  <si>
    <t>Prognoositud õpilaskohtade vajadus aastal 2020</t>
  </si>
  <si>
    <t>Prognoositud koolide arv aastal 2020, arvestades ainult koduläheduse põhimõtet (5km)</t>
  </si>
  <si>
    <t>12klassiline kool</t>
  </si>
  <si>
    <t>1-9klassiline põhikool</t>
  </si>
  <si>
    <t>6klassiline põhikool</t>
  </si>
  <si>
    <t>3klassiline põhikool</t>
  </si>
  <si>
    <t>Saare maakond</t>
  </si>
  <si>
    <t>Tartu maakond</t>
  </si>
  <si>
    <t>Valga maakond</t>
  </si>
  <si>
    <t>Viljandi maakond</t>
  </si>
  <si>
    <t>Võru maakond</t>
  </si>
  <si>
    <t>Põlva maakond</t>
  </si>
  <si>
    <t>Lääne-Viru maakond</t>
  </si>
  <si>
    <t>Lääne maakond</t>
  </si>
  <si>
    <t>Järva maakond</t>
  </si>
  <si>
    <t>Ida-Viru maakond</t>
  </si>
  <si>
    <t>Hiiu maakond</t>
  </si>
  <si>
    <t>Harju maakond</t>
  </si>
  <si>
    <t>teepikkus 5 km (koolipiirkond raadiusega 2,5 km), tundlikkus (täituvus) 70%</t>
  </si>
  <si>
    <t>teepikkus 5 km (koolipiirkond raadiusega 2,5 km), tundlikkus (täituvus) 50%</t>
  </si>
  <si>
    <t>Koolitüüpide kirjeldused</t>
  </si>
  <si>
    <t>Prognoos</t>
  </si>
  <si>
    <t>Praegu</t>
  </si>
  <si>
    <t>Kommentaarid: Sulgudes toodud olemasolevate koolide õpilaste arvud põhikooli astmes 2013 aastal.  h näitab hõredat valda (elanike tihedus alla 8 inimese ruutkilomeetril), ja s näitab saarelisust.</t>
  </si>
  <si>
    <t>12-klassiline kool, kus lisaks põhikooliastmele on ka gümnaasiumiaste</t>
  </si>
  <si>
    <t>Tüüp 2: arvestuslikult 315 õpilasega kool</t>
  </si>
  <si>
    <t>Tüüp 4: arvestuslikult 23 õpilasega/62 õpilasega kool (KOV otsus)</t>
  </si>
  <si>
    <t>Tüüp 2: arvestuslikult 404 õpilasega kool</t>
  </si>
  <si>
    <t>Tüüp 4: arvestuslikult 31 õpilasega/62 õpilasega kool (KOV otsus)</t>
  </si>
  <si>
    <t>Tüüp 3: arvestuslikult 67 õpilasega kool (asustustihedus alla 8 in/km2)</t>
  </si>
  <si>
    <t>Tüüp 3: arvestuslikult 76 õpilasega kool (asustustihedus alla 8 in/km2)</t>
  </si>
  <si>
    <t>Tüüp 1: arvestuslikult 616 õpilasega kool</t>
  </si>
  <si>
    <t>Tüüp 1: arvestuslikult 594 õpilasega kool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</si>
</sst>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1" fillId="0" borderId="0" xfId="0" applyFont="1"/>
    <xf numFmtId="0" fontId="0" fillId="0" borderId="2" xfId="0" applyFont="1" applyBorder="1" applyAlignment="1">
      <alignment horizontal="right"/>
    </xf>
    <xf numFmtId="0" fontId="0" fillId="0" borderId="3" xfId="0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Font="1" applyBorder="1" applyAlignment="1">
      <alignment horizontal="left"/>
    </xf>
    <xf numFmtId="0" fontId="0" fillId="0" borderId="3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0" fillId="0" borderId="4" xfId="0" applyFont="1" applyBorder="1"/>
    <xf numFmtId="0" fontId="0" fillId="0" borderId="5" xfId="0" applyFont="1" applyBorder="1"/>
    <xf numFmtId="0" fontId="3" fillId="0" borderId="0" xfId="0" applyFont="1"/>
    <xf numFmtId="0" fontId="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1" fillId="4" borderId="0" xfId="0" applyFont="1" applyFill="1"/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2" fillId="0" borderId="0" xfId="0" applyFont="1"/>
    <xf numFmtId="0" fontId="0" fillId="0" borderId="0" xfId="0" applyBorder="1"/>
    <xf numFmtId="0" fontId="0" fillId="0" borderId="0" xfId="0" applyNumberForma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0" fillId="0" borderId="3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/>
    <xf numFmtId="0" fontId="0" fillId="0" borderId="8" xfId="0" applyFont="1" applyBorder="1" applyAlignment="1">
      <alignment horizontal="center"/>
    </xf>
    <xf numFmtId="0" fontId="0" fillId="0" borderId="0" xfId="0"/>
    <xf numFmtId="0" fontId="3" fillId="0" borderId="0" xfId="0" applyFont="1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/>
    <xf numFmtId="0" fontId="0" fillId="0" borderId="0" xfId="0"/>
    <xf numFmtId="0" fontId="4" fillId="6" borderId="9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/>
    </xf>
    <xf numFmtId="0" fontId="5" fillId="6" borderId="11" xfId="0" applyFont="1" applyFill="1" applyBorder="1" applyAlignment="1">
      <alignment horizontal="center" vertical="top"/>
    </xf>
    <xf numFmtId="0" fontId="4" fillId="6" borderId="9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 applyAlignment="1">
      <alignment horizontal="left"/>
    </xf>
    <xf numFmtId="0" fontId="0" fillId="0" borderId="0" xfId="0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0" fillId="0" borderId="0" xfId="0" applyFill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4" fillId="6" borderId="9" xfId="0" applyFont="1" applyFill="1" applyBorder="1" applyAlignment="1">
      <alignment horizontal="center" vertical="top" wrapText="1"/>
    </xf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4" fillId="6" borderId="9" xfId="0" applyFont="1" applyFill="1" applyBorder="1" applyAlignment="1">
      <alignment horizontal="center" vertical="top" wrapText="1"/>
    </xf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0" xfId="0"/>
    <xf numFmtId="0" fontId="3" fillId="0" borderId="0" xfId="0" applyFont="1"/>
    <xf numFmtId="0" fontId="4" fillId="6" borderId="9" xfId="0" applyFont="1" applyFill="1" applyBorder="1" applyAlignment="1">
      <alignment horizontal="center" vertical="top" wrapText="1"/>
    </xf>
    <xf numFmtId="0" fontId="0" fillId="0" borderId="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0" fillId="3" borderId="1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4" fillId="6" borderId="13" xfId="0" applyFont="1" applyFill="1" applyBorder="1" applyAlignment="1">
      <alignment horizontal="center" vertical="top" wrapText="1"/>
    </xf>
    <xf numFmtId="0" fontId="0" fillId="2" borderId="1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2" fillId="0" borderId="0" xfId="0" applyFont="1" applyBorder="1"/>
    <xf numFmtId="0" fontId="6" fillId="0" borderId="12" xfId="0" applyFont="1" applyFill="1" applyBorder="1" applyAlignment="1">
      <alignment horizontal="center"/>
    </xf>
    <xf numFmtId="0" fontId="0" fillId="0" borderId="12" xfId="0" applyFont="1" applyBorder="1"/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0" fillId="0" borderId="17" xfId="0" applyFont="1" applyBorder="1"/>
    <xf numFmtId="0" fontId="3" fillId="0" borderId="1" xfId="0" applyFont="1" applyBorder="1" applyAlignment="1">
      <alignment horizontal="left"/>
    </xf>
    <xf numFmtId="0" fontId="6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6" borderId="10" xfId="0" applyFont="1" applyFill="1" applyBorder="1" applyAlignment="1">
      <alignment horizontal="center" vertical="top"/>
    </xf>
    <xf numFmtId="0" fontId="5" fillId="6" borderId="11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top" wrapText="1"/>
    </xf>
    <xf numFmtId="0" fontId="5" fillId="6" borderId="16" xfId="0" applyFont="1" applyFill="1" applyBorder="1" applyAlignment="1">
      <alignment horizontal="center" vertical="top" wrapText="1"/>
    </xf>
    <xf numFmtId="0" fontId="5" fillId="6" borderId="6" xfId="0" applyFont="1" applyFill="1" applyBorder="1" applyAlignment="1">
      <alignment horizontal="center" vertical="top" wrapText="1"/>
    </xf>
    <xf numFmtId="0" fontId="5" fillId="6" borderId="13" xfId="0" applyFont="1" applyFill="1" applyBorder="1" applyAlignment="1">
      <alignment horizontal="center" vertical="top" wrapText="1"/>
    </xf>
    <xf numFmtId="0" fontId="5" fillId="6" borderId="14" xfId="0" applyFont="1" applyFill="1" applyBorder="1" applyAlignment="1">
      <alignment horizontal="center" vertical="top" wrapText="1"/>
    </xf>
    <xf numFmtId="0" fontId="5" fillId="6" borderId="15" xfId="0" applyFont="1" applyFill="1" applyBorder="1" applyAlignment="1">
      <alignment horizontal="center" vertical="top" wrapText="1"/>
    </xf>
    <xf numFmtId="0" fontId="5" fillId="6" borderId="7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54429</xdr:colOff>
      <xdr:row>0</xdr:row>
      <xdr:rowOff>95250</xdr:rowOff>
    </xdr:from>
    <xdr:to>
      <xdr:col>9</xdr:col>
      <xdr:colOff>468690</xdr:colOff>
      <xdr:row>1</xdr:row>
      <xdr:rowOff>146654</xdr:rowOff>
    </xdr:to>
    <xdr:sp macro="" textlink="">
      <xdr:nvSpPr>
        <xdr:cNvPr id="2" name="TextBox 1"/>
        <xdr:cNvSpPr txBox="1"/>
      </xdr:nvSpPr>
      <xdr:spPr>
        <a:xfrm>
          <a:off x="6558643" y="95250"/>
          <a:ext cx="3598333" cy="296333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402771</xdr:colOff>
      <xdr:row>0</xdr:row>
      <xdr:rowOff>80282</xdr:rowOff>
    </xdr:from>
    <xdr:to>
      <xdr:col>10</xdr:col>
      <xdr:colOff>542925</xdr:colOff>
      <xdr:row>1</xdr:row>
      <xdr:rowOff>131686</xdr:rowOff>
    </xdr:to>
    <xdr:sp macro="" textlink="">
      <xdr:nvSpPr>
        <xdr:cNvPr id="2" name="TextBox 1"/>
        <xdr:cNvSpPr txBox="1"/>
      </xdr:nvSpPr>
      <xdr:spPr>
        <a:xfrm>
          <a:off x="6470196" y="80282"/>
          <a:ext cx="3759654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42182</xdr:colOff>
      <xdr:row>0</xdr:row>
      <xdr:rowOff>68035</xdr:rowOff>
    </xdr:from>
    <xdr:to>
      <xdr:col>11</xdr:col>
      <xdr:colOff>102658</xdr:colOff>
      <xdr:row>1</xdr:row>
      <xdr:rowOff>119439</xdr:rowOff>
    </xdr:to>
    <xdr:sp macro="" textlink="">
      <xdr:nvSpPr>
        <xdr:cNvPr id="2" name="TextBox 1"/>
        <xdr:cNvSpPr txBox="1"/>
      </xdr:nvSpPr>
      <xdr:spPr>
        <a:xfrm>
          <a:off x="6576332" y="68035"/>
          <a:ext cx="3603776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0</xdr:row>
      <xdr:rowOff>67541</xdr:rowOff>
    </xdr:from>
    <xdr:to>
      <xdr:col>11</xdr:col>
      <xdr:colOff>163271</xdr:colOff>
      <xdr:row>1</xdr:row>
      <xdr:rowOff>121419</xdr:rowOff>
    </xdr:to>
    <xdr:sp macro="" textlink="">
      <xdr:nvSpPr>
        <xdr:cNvPr id="2" name="TextBox 1"/>
        <xdr:cNvSpPr txBox="1"/>
      </xdr:nvSpPr>
      <xdr:spPr>
        <a:xfrm>
          <a:off x="6448425" y="67541"/>
          <a:ext cx="3601796" cy="292003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730703</xdr:colOff>
      <xdr:row>0</xdr:row>
      <xdr:rowOff>66675</xdr:rowOff>
    </xdr:from>
    <xdr:to>
      <xdr:col>10</xdr:col>
      <xdr:colOff>682322</xdr:colOff>
      <xdr:row>1</xdr:row>
      <xdr:rowOff>118079</xdr:rowOff>
    </xdr:to>
    <xdr:sp macro="" textlink="">
      <xdr:nvSpPr>
        <xdr:cNvPr id="2" name="TextBox 1"/>
        <xdr:cNvSpPr txBox="1"/>
      </xdr:nvSpPr>
      <xdr:spPr>
        <a:xfrm>
          <a:off x="6531428" y="66675"/>
          <a:ext cx="3609219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13607</xdr:colOff>
      <xdr:row>0</xdr:row>
      <xdr:rowOff>81643</xdr:rowOff>
    </xdr:from>
    <xdr:to>
      <xdr:col>11</xdr:col>
      <xdr:colOff>19655</xdr:colOff>
      <xdr:row>1</xdr:row>
      <xdr:rowOff>133047</xdr:rowOff>
    </xdr:to>
    <xdr:sp macro="" textlink="">
      <xdr:nvSpPr>
        <xdr:cNvPr id="2" name="TextBox 1"/>
        <xdr:cNvSpPr txBox="1"/>
      </xdr:nvSpPr>
      <xdr:spPr>
        <a:xfrm>
          <a:off x="6749143" y="81643"/>
          <a:ext cx="3598333" cy="296333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582084</xdr:colOff>
      <xdr:row>0</xdr:row>
      <xdr:rowOff>74083</xdr:rowOff>
    </xdr:from>
    <xdr:to>
      <xdr:col>10</xdr:col>
      <xdr:colOff>412751</xdr:colOff>
      <xdr:row>1</xdr:row>
      <xdr:rowOff>126999</xdr:rowOff>
    </xdr:to>
    <xdr:sp macro="" textlink="">
      <xdr:nvSpPr>
        <xdr:cNvPr id="2" name="TextBox 1"/>
        <xdr:cNvSpPr txBox="1"/>
      </xdr:nvSpPr>
      <xdr:spPr>
        <a:xfrm>
          <a:off x="6445251" y="74083"/>
          <a:ext cx="3598333" cy="296333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0</xdr:row>
      <xdr:rowOff>95251</xdr:rowOff>
    </xdr:from>
    <xdr:to>
      <xdr:col>12</xdr:col>
      <xdr:colOff>428625</xdr:colOff>
      <xdr:row>1</xdr:row>
      <xdr:rowOff>146655</xdr:rowOff>
    </xdr:to>
    <xdr:sp macro="" textlink="">
      <xdr:nvSpPr>
        <xdr:cNvPr id="2" name="TextBox 1"/>
        <xdr:cNvSpPr txBox="1"/>
      </xdr:nvSpPr>
      <xdr:spPr>
        <a:xfrm>
          <a:off x="6305550" y="95251"/>
          <a:ext cx="3695700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280308</xdr:colOff>
      <xdr:row>0</xdr:row>
      <xdr:rowOff>81643</xdr:rowOff>
    </xdr:from>
    <xdr:to>
      <xdr:col>9</xdr:col>
      <xdr:colOff>971550</xdr:colOff>
      <xdr:row>1</xdr:row>
      <xdr:rowOff>133047</xdr:rowOff>
    </xdr:to>
    <xdr:sp macro="" textlink="">
      <xdr:nvSpPr>
        <xdr:cNvPr id="2" name="TextBox 1"/>
        <xdr:cNvSpPr txBox="1"/>
      </xdr:nvSpPr>
      <xdr:spPr>
        <a:xfrm>
          <a:off x="6566808" y="81643"/>
          <a:ext cx="3634467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402772</xdr:colOff>
      <xdr:row>0</xdr:row>
      <xdr:rowOff>81643</xdr:rowOff>
    </xdr:from>
    <xdr:to>
      <xdr:col>11</xdr:col>
      <xdr:colOff>738112</xdr:colOff>
      <xdr:row>1</xdr:row>
      <xdr:rowOff>133047</xdr:rowOff>
    </xdr:to>
    <xdr:sp macro="" textlink="">
      <xdr:nvSpPr>
        <xdr:cNvPr id="2" name="TextBox 1"/>
        <xdr:cNvSpPr txBox="1"/>
      </xdr:nvSpPr>
      <xdr:spPr>
        <a:xfrm>
          <a:off x="6613072" y="81643"/>
          <a:ext cx="3611940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451756</xdr:colOff>
      <xdr:row>0</xdr:row>
      <xdr:rowOff>87086</xdr:rowOff>
    </xdr:from>
    <xdr:to>
      <xdr:col>11</xdr:col>
      <xdr:colOff>675518</xdr:colOff>
      <xdr:row>1</xdr:row>
      <xdr:rowOff>138490</xdr:rowOff>
    </xdr:to>
    <xdr:sp macro="" textlink="">
      <xdr:nvSpPr>
        <xdr:cNvPr id="2" name="TextBox 1"/>
        <xdr:cNvSpPr txBox="1"/>
      </xdr:nvSpPr>
      <xdr:spPr>
        <a:xfrm>
          <a:off x="6719206" y="87086"/>
          <a:ext cx="3614662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13607</xdr:colOff>
      <xdr:row>0</xdr:row>
      <xdr:rowOff>95250</xdr:rowOff>
    </xdr:from>
    <xdr:to>
      <xdr:col>11</xdr:col>
      <xdr:colOff>346225</xdr:colOff>
      <xdr:row>1</xdr:row>
      <xdr:rowOff>146654</xdr:rowOff>
    </xdr:to>
    <xdr:sp macro="" textlink="">
      <xdr:nvSpPr>
        <xdr:cNvPr id="2" name="TextBox 1"/>
        <xdr:cNvSpPr txBox="1"/>
      </xdr:nvSpPr>
      <xdr:spPr>
        <a:xfrm>
          <a:off x="6245678" y="95250"/>
          <a:ext cx="3598333" cy="296333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347229</xdr:colOff>
      <xdr:row>0</xdr:row>
      <xdr:rowOff>92652</xdr:rowOff>
    </xdr:from>
    <xdr:to>
      <xdr:col>10</xdr:col>
      <xdr:colOff>343381</xdr:colOff>
      <xdr:row>1</xdr:row>
      <xdr:rowOff>146530</xdr:rowOff>
    </xdr:to>
    <xdr:sp macro="" textlink="">
      <xdr:nvSpPr>
        <xdr:cNvPr id="2" name="TextBox 1"/>
        <xdr:cNvSpPr txBox="1"/>
      </xdr:nvSpPr>
      <xdr:spPr>
        <a:xfrm>
          <a:off x="6462279" y="92652"/>
          <a:ext cx="3577552" cy="292003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484909</xdr:colOff>
      <xdr:row>0</xdr:row>
      <xdr:rowOff>69273</xdr:rowOff>
    </xdr:from>
    <xdr:to>
      <xdr:col>10</xdr:col>
      <xdr:colOff>619605</xdr:colOff>
      <xdr:row>1</xdr:row>
      <xdr:rowOff>123151</xdr:rowOff>
    </xdr:to>
    <xdr:sp macro="" textlink="">
      <xdr:nvSpPr>
        <xdr:cNvPr id="2" name="TextBox 1"/>
        <xdr:cNvSpPr txBox="1"/>
      </xdr:nvSpPr>
      <xdr:spPr>
        <a:xfrm>
          <a:off x="6026727" y="69273"/>
          <a:ext cx="3598333" cy="296333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77560</xdr:colOff>
      <xdr:row>0</xdr:row>
      <xdr:rowOff>112939</xdr:rowOff>
    </xdr:from>
    <xdr:to>
      <xdr:col>11</xdr:col>
      <xdr:colOff>192465</xdr:colOff>
      <xdr:row>1</xdr:row>
      <xdr:rowOff>164343</xdr:rowOff>
    </xdr:to>
    <xdr:sp macro="" textlink="">
      <xdr:nvSpPr>
        <xdr:cNvPr id="2" name="TextBox 1"/>
        <xdr:cNvSpPr txBox="1"/>
      </xdr:nvSpPr>
      <xdr:spPr>
        <a:xfrm>
          <a:off x="6573610" y="112939"/>
          <a:ext cx="3620105" cy="289529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t-EE" sz="1100"/>
            <a:t>Vaata koolitüüpide täpsemat</a:t>
          </a:r>
          <a:r>
            <a:rPr lang="et-EE" sz="1100" baseline="0"/>
            <a:t> kirjeldust lehelt "koolitüübid"!</a:t>
          </a:r>
          <a:endParaRPr lang="et-E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0" sqref="C30"/>
    </sheetView>
  </sheetViews>
  <sheetFormatPr defaultRowHeight="15" x14ac:dyDescent="0.25"/>
  <cols>
    <col min="1" max="1" width="9.140625" style="104"/>
    <col min="2" max="2" width="13.7109375" customWidth="1"/>
    <col min="3" max="3" width="97.28515625" bestFit="1" customWidth="1"/>
  </cols>
  <sheetData>
    <row r="1" spans="1:3" ht="19.5" thickBot="1" x14ac:dyDescent="0.35">
      <c r="A1" s="129" t="s">
        <v>510</v>
      </c>
      <c r="B1" s="129"/>
      <c r="C1" s="129"/>
    </row>
    <row r="2" spans="1:3" x14ac:dyDescent="0.25">
      <c r="A2" s="130" t="s">
        <v>511</v>
      </c>
      <c r="B2" s="123" t="s">
        <v>24</v>
      </c>
      <c r="C2" s="124" t="s">
        <v>462</v>
      </c>
    </row>
    <row r="3" spans="1:3" x14ac:dyDescent="0.25">
      <c r="A3" s="131"/>
      <c r="B3" s="125" t="s">
        <v>25</v>
      </c>
      <c r="C3" s="1" t="s">
        <v>468</v>
      </c>
    </row>
    <row r="4" spans="1:3" x14ac:dyDescent="0.25">
      <c r="A4" s="131"/>
      <c r="B4" s="125" t="s">
        <v>26</v>
      </c>
      <c r="C4" s="1" t="s">
        <v>467</v>
      </c>
    </row>
    <row r="5" spans="1:3" x14ac:dyDescent="0.25">
      <c r="A5" s="132"/>
      <c r="B5" s="126" t="s">
        <v>27</v>
      </c>
      <c r="C5" s="2" t="s">
        <v>466</v>
      </c>
    </row>
    <row r="6" spans="1:3" x14ac:dyDescent="0.25">
      <c r="A6" s="133" t="s">
        <v>512</v>
      </c>
      <c r="B6" s="127" t="s">
        <v>28</v>
      </c>
      <c r="C6" s="128" t="s">
        <v>514</v>
      </c>
    </row>
    <row r="7" spans="1:3" x14ac:dyDescent="0.25">
      <c r="A7" s="131"/>
      <c r="B7" s="125" t="s">
        <v>0</v>
      </c>
      <c r="C7" s="1" t="s">
        <v>463</v>
      </c>
    </row>
    <row r="8" spans="1:3" x14ac:dyDescent="0.25">
      <c r="A8" s="131"/>
      <c r="B8" s="125" t="s">
        <v>29</v>
      </c>
      <c r="C8" s="1" t="s">
        <v>464</v>
      </c>
    </row>
    <row r="9" spans="1:3" x14ac:dyDescent="0.25">
      <c r="A9" s="132"/>
      <c r="B9" s="126" t="s">
        <v>30</v>
      </c>
      <c r="C9" s="2" t="s">
        <v>465</v>
      </c>
    </row>
  </sheetData>
  <mergeCells count="3">
    <mergeCell ref="A1:C1"/>
    <mergeCell ref="A2:A5"/>
    <mergeCell ref="A6:A9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"/>
  <sheetViews>
    <sheetView zoomScaleNormal="100" workbookViewId="0">
      <selection activeCell="G24" sqref="G24"/>
    </sheetView>
  </sheetViews>
  <sheetFormatPr defaultRowHeight="15" x14ac:dyDescent="0.25"/>
  <cols>
    <col min="1" max="1" width="18.5703125" bestFit="1" customWidth="1"/>
    <col min="2" max="5" width="13.140625" customWidth="1"/>
    <col min="6" max="6" width="13.7109375" customWidth="1"/>
    <col min="7" max="12" width="13.1406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253</v>
      </c>
      <c r="B2" t="s">
        <v>508</v>
      </c>
    </row>
    <row r="3" spans="1:13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ht="102" x14ac:dyDescent="0.25">
      <c r="A4" s="137"/>
      <c r="B4" s="57" t="s">
        <v>490</v>
      </c>
      <c r="C4" s="57" t="s">
        <v>491</v>
      </c>
      <c r="D4" s="57" t="s">
        <v>521</v>
      </c>
      <c r="E4" s="57" t="s">
        <v>517</v>
      </c>
      <c r="F4" s="57" t="s">
        <v>520</v>
      </c>
      <c r="G4" s="57" t="s">
        <v>518</v>
      </c>
      <c r="H4" s="57" t="s">
        <v>492</v>
      </c>
      <c r="I4" s="57" t="s">
        <v>493</v>
      </c>
      <c r="J4" s="57" t="s">
        <v>494</v>
      </c>
      <c r="K4" s="57" t="s">
        <v>495</v>
      </c>
      <c r="L4" s="142"/>
      <c r="M4" s="33"/>
    </row>
    <row r="5" spans="1:13" ht="14.45" x14ac:dyDescent="0.3">
      <c r="A5" s="3" t="s">
        <v>241</v>
      </c>
      <c r="B5" s="8">
        <v>162</v>
      </c>
      <c r="C5" s="38">
        <v>2.0299999999999998</v>
      </c>
      <c r="D5" s="8">
        <v>0</v>
      </c>
      <c r="E5" s="8">
        <v>1</v>
      </c>
      <c r="F5" s="8">
        <v>0</v>
      </c>
      <c r="G5" s="9">
        <v>0</v>
      </c>
      <c r="H5" s="10">
        <v>0</v>
      </c>
      <c r="I5" s="15" t="s">
        <v>237</v>
      </c>
      <c r="J5" s="15" t="s">
        <v>254</v>
      </c>
      <c r="K5" s="15">
        <v>0</v>
      </c>
      <c r="L5" s="112">
        <f>SUM(D5:G5)-2</f>
        <v>-1</v>
      </c>
      <c r="M5" s="33"/>
    </row>
    <row r="6" spans="1:13" ht="14.45" x14ac:dyDescent="0.3">
      <c r="A6" s="3" t="s">
        <v>242</v>
      </c>
      <c r="B6" s="8">
        <v>468</v>
      </c>
      <c r="C6" s="38">
        <v>4.93</v>
      </c>
      <c r="D6" s="8">
        <v>0</v>
      </c>
      <c r="E6" s="8">
        <v>1</v>
      </c>
      <c r="F6" s="8">
        <v>0</v>
      </c>
      <c r="G6" s="9">
        <v>0</v>
      </c>
      <c r="H6" s="10">
        <v>0</v>
      </c>
      <c r="I6" s="15" t="s">
        <v>255</v>
      </c>
      <c r="J6" s="15" t="s">
        <v>256</v>
      </c>
      <c r="K6" s="15">
        <v>0</v>
      </c>
      <c r="L6" s="113">
        <f>SUM(D6:G6)-5</f>
        <v>-4</v>
      </c>
      <c r="M6" s="33"/>
    </row>
    <row r="7" spans="1:13" x14ac:dyDescent="0.25">
      <c r="A7" s="3" t="s">
        <v>243</v>
      </c>
      <c r="B7" s="8">
        <v>333</v>
      </c>
      <c r="C7" s="38">
        <v>4.5999999999999996</v>
      </c>
      <c r="D7" s="8">
        <v>0</v>
      </c>
      <c r="E7" s="8">
        <v>1</v>
      </c>
      <c r="F7" s="8">
        <v>0</v>
      </c>
      <c r="G7" s="9">
        <v>0</v>
      </c>
      <c r="H7" s="15" t="s">
        <v>257</v>
      </c>
      <c r="I7" s="15">
        <v>0</v>
      </c>
      <c r="J7" s="15" t="s">
        <v>258</v>
      </c>
      <c r="K7" s="15">
        <v>0</v>
      </c>
      <c r="L7" s="113">
        <f>SUM(D7:G7)-3</f>
        <v>-2</v>
      </c>
      <c r="M7" s="33"/>
    </row>
    <row r="8" spans="1:13" x14ac:dyDescent="0.25">
      <c r="A8" s="3" t="s">
        <v>244</v>
      </c>
      <c r="B8" s="8">
        <v>216</v>
      </c>
      <c r="C8" s="38">
        <v>4.95</v>
      </c>
      <c r="D8" s="8">
        <v>0</v>
      </c>
      <c r="E8" s="8">
        <v>1</v>
      </c>
      <c r="F8" s="8">
        <v>0</v>
      </c>
      <c r="G8" s="9">
        <v>0</v>
      </c>
      <c r="H8" s="15" t="s">
        <v>259</v>
      </c>
      <c r="I8" s="15" t="s">
        <v>260</v>
      </c>
      <c r="J8" s="15">
        <v>0</v>
      </c>
      <c r="K8" s="15">
        <v>0</v>
      </c>
      <c r="L8" s="113">
        <f>SUM(D8:G8)-2</f>
        <v>-1</v>
      </c>
      <c r="M8" s="33"/>
    </row>
    <row r="9" spans="1:13" x14ac:dyDescent="0.25">
      <c r="A9" s="3" t="s">
        <v>261</v>
      </c>
      <c r="B9" s="8">
        <v>108</v>
      </c>
      <c r="C9" s="38">
        <v>0.22</v>
      </c>
      <c r="D9" s="8">
        <v>0</v>
      </c>
      <c r="E9" s="8">
        <v>1</v>
      </c>
      <c r="F9" s="8">
        <v>0</v>
      </c>
      <c r="G9" s="9">
        <v>0</v>
      </c>
      <c r="H9" s="10">
        <v>0</v>
      </c>
      <c r="I9" s="15" t="s">
        <v>262</v>
      </c>
      <c r="J9" s="15">
        <v>0</v>
      </c>
      <c r="K9" s="15">
        <v>0</v>
      </c>
      <c r="L9" s="113">
        <f>SUM(D9:G9)-1</f>
        <v>0</v>
      </c>
      <c r="M9" s="33"/>
    </row>
    <row r="10" spans="1:13" x14ac:dyDescent="0.25">
      <c r="A10" s="3" t="s">
        <v>263</v>
      </c>
      <c r="B10" s="8">
        <v>126</v>
      </c>
      <c r="C10" s="38">
        <v>5.57</v>
      </c>
      <c r="D10" s="8">
        <v>0</v>
      </c>
      <c r="E10" s="8">
        <v>1</v>
      </c>
      <c r="F10" s="8">
        <v>0</v>
      </c>
      <c r="G10" s="9">
        <v>0</v>
      </c>
      <c r="H10" s="10">
        <v>0</v>
      </c>
      <c r="I10" s="15" t="s">
        <v>264</v>
      </c>
      <c r="J10" s="15">
        <v>0</v>
      </c>
      <c r="K10" s="15">
        <v>0</v>
      </c>
      <c r="L10" s="113">
        <f>SUM(D10:G10)-2</f>
        <v>-1</v>
      </c>
      <c r="M10" s="33"/>
    </row>
    <row r="11" spans="1:13" x14ac:dyDescent="0.25">
      <c r="A11" s="3" t="s">
        <v>245</v>
      </c>
      <c r="B11" s="8">
        <v>441</v>
      </c>
      <c r="C11" s="38">
        <v>2.2200000000000002</v>
      </c>
      <c r="D11" s="8">
        <v>0</v>
      </c>
      <c r="E11" s="8">
        <v>1</v>
      </c>
      <c r="F11" s="8">
        <v>0</v>
      </c>
      <c r="G11" s="9">
        <v>0</v>
      </c>
      <c r="H11" s="10">
        <v>0</v>
      </c>
      <c r="I11" s="15" t="s">
        <v>265</v>
      </c>
      <c r="J11" s="15" t="s">
        <v>266</v>
      </c>
      <c r="K11" s="15">
        <v>0</v>
      </c>
      <c r="L11" s="113">
        <f>SUM(D11:G11)-2</f>
        <v>-1</v>
      </c>
      <c r="M11" s="33"/>
    </row>
    <row r="12" spans="1:13" x14ac:dyDescent="0.25">
      <c r="A12" s="3" t="s">
        <v>358</v>
      </c>
      <c r="B12" s="8">
        <v>3285</v>
      </c>
      <c r="C12" s="38">
        <v>0.42</v>
      </c>
      <c r="D12" s="8">
        <v>5</v>
      </c>
      <c r="E12" s="8">
        <v>1</v>
      </c>
      <c r="F12" s="8">
        <v>0</v>
      </c>
      <c r="G12" s="9">
        <v>0</v>
      </c>
      <c r="H12" s="15" t="s">
        <v>376</v>
      </c>
      <c r="I12" s="15" t="s">
        <v>377</v>
      </c>
      <c r="J12" s="15">
        <v>0</v>
      </c>
      <c r="K12" s="15" t="s">
        <v>470</v>
      </c>
      <c r="L12" s="113">
        <f>SUM(D12:G12)-11</f>
        <v>-5</v>
      </c>
      <c r="M12" s="33"/>
    </row>
    <row r="13" spans="1:13" x14ac:dyDescent="0.25">
      <c r="A13" s="3" t="s">
        <v>268</v>
      </c>
      <c r="B13" s="8">
        <v>360</v>
      </c>
      <c r="C13" s="38">
        <v>8.9700000000000006</v>
      </c>
      <c r="D13" s="8">
        <v>0</v>
      </c>
      <c r="E13" s="8">
        <v>1</v>
      </c>
      <c r="F13" s="8">
        <v>0</v>
      </c>
      <c r="G13" s="9">
        <v>0</v>
      </c>
      <c r="H13" s="15" t="s">
        <v>267</v>
      </c>
      <c r="I13" s="15">
        <v>0</v>
      </c>
      <c r="J13" s="15" t="s">
        <v>90</v>
      </c>
      <c r="K13" s="15">
        <v>0</v>
      </c>
      <c r="L13" s="113">
        <f>SUM(D13:G13)-2</f>
        <v>-1</v>
      </c>
      <c r="M13" s="33"/>
    </row>
    <row r="14" spans="1:13" x14ac:dyDescent="0.25">
      <c r="A14" s="3" t="s">
        <v>246</v>
      </c>
      <c r="B14" s="8">
        <v>504</v>
      </c>
      <c r="C14" s="38">
        <v>2.09</v>
      </c>
      <c r="D14" s="8">
        <v>0</v>
      </c>
      <c r="E14" s="8">
        <v>2</v>
      </c>
      <c r="F14" s="8">
        <v>0</v>
      </c>
      <c r="G14" s="9">
        <v>0</v>
      </c>
      <c r="H14" s="10">
        <v>0</v>
      </c>
      <c r="I14" s="15" t="s">
        <v>153</v>
      </c>
      <c r="J14" s="15">
        <v>0</v>
      </c>
      <c r="K14" s="15">
        <v>0</v>
      </c>
      <c r="L14" s="113">
        <f>SUM(D14:G14)-1</f>
        <v>1</v>
      </c>
      <c r="M14" s="33"/>
    </row>
    <row r="15" spans="1:13" x14ac:dyDescent="0.25">
      <c r="A15" s="3" t="s">
        <v>247</v>
      </c>
      <c r="B15" s="8">
        <v>378</v>
      </c>
      <c r="C15" s="38">
        <v>0.06</v>
      </c>
      <c r="D15" s="8">
        <v>0</v>
      </c>
      <c r="E15" s="8">
        <v>1</v>
      </c>
      <c r="F15" s="8">
        <v>0</v>
      </c>
      <c r="G15" s="9">
        <v>0</v>
      </c>
      <c r="H15" s="15" t="s">
        <v>269</v>
      </c>
      <c r="I15" s="15">
        <v>0</v>
      </c>
      <c r="J15" s="15">
        <v>0</v>
      </c>
      <c r="K15" s="15">
        <v>0</v>
      </c>
      <c r="L15" s="113">
        <f>SUM(D15:G15)-1</f>
        <v>0</v>
      </c>
      <c r="M15" s="33"/>
    </row>
    <row r="16" spans="1:13" x14ac:dyDescent="0.25">
      <c r="A16" s="3" t="s">
        <v>270</v>
      </c>
      <c r="B16" s="8">
        <v>126</v>
      </c>
      <c r="C16" s="38">
        <v>4.53</v>
      </c>
      <c r="D16" s="8">
        <v>0</v>
      </c>
      <c r="E16" s="8">
        <v>1</v>
      </c>
      <c r="F16" s="8">
        <v>0</v>
      </c>
      <c r="G16" s="9">
        <v>0</v>
      </c>
      <c r="H16" s="10">
        <v>0</v>
      </c>
      <c r="I16" s="15" t="s">
        <v>173</v>
      </c>
      <c r="J16" s="15">
        <v>0</v>
      </c>
      <c r="K16" s="15">
        <v>0</v>
      </c>
      <c r="L16" s="113">
        <f>SUM(D16:G16)-1</f>
        <v>0</v>
      </c>
      <c r="M16" s="33"/>
    </row>
    <row r="17" spans="1:13" x14ac:dyDescent="0.25">
      <c r="A17" s="3" t="s">
        <v>248</v>
      </c>
      <c r="B17" s="8">
        <v>45</v>
      </c>
      <c r="C17" s="38">
        <v>1.32</v>
      </c>
      <c r="D17" s="8">
        <v>0</v>
      </c>
      <c r="E17" s="8">
        <v>0</v>
      </c>
      <c r="F17" s="8">
        <v>0</v>
      </c>
      <c r="G17" s="9">
        <v>1</v>
      </c>
      <c r="H17" s="10">
        <v>0</v>
      </c>
      <c r="I17" s="15" t="s">
        <v>271</v>
      </c>
      <c r="J17" s="15">
        <v>0</v>
      </c>
      <c r="K17" s="15">
        <v>0</v>
      </c>
      <c r="L17" s="113">
        <f>SUM(D17:G17)-1</f>
        <v>0</v>
      </c>
      <c r="M17" s="33"/>
    </row>
    <row r="18" spans="1:13" x14ac:dyDescent="0.25">
      <c r="A18" s="3" t="s">
        <v>249</v>
      </c>
      <c r="B18" s="8">
        <v>153</v>
      </c>
      <c r="C18" s="38">
        <v>0.02</v>
      </c>
      <c r="D18" s="8">
        <v>0</v>
      </c>
      <c r="E18" s="8">
        <v>1</v>
      </c>
      <c r="F18" s="8">
        <v>0</v>
      </c>
      <c r="G18" s="9">
        <v>0</v>
      </c>
      <c r="H18" s="10">
        <v>0</v>
      </c>
      <c r="I18" s="15" t="s">
        <v>272</v>
      </c>
      <c r="J18" s="15">
        <v>0</v>
      </c>
      <c r="K18" s="15">
        <v>0</v>
      </c>
      <c r="L18" s="113">
        <f>SUM(D18:G18)-2</f>
        <v>-1</v>
      </c>
      <c r="M18" s="33"/>
    </row>
    <row r="19" spans="1:13" x14ac:dyDescent="0.25">
      <c r="A19" s="3" t="s">
        <v>274</v>
      </c>
      <c r="B19" s="8">
        <v>135</v>
      </c>
      <c r="C19" s="38">
        <v>3.57</v>
      </c>
      <c r="D19" s="8">
        <v>0</v>
      </c>
      <c r="E19" s="8">
        <v>1</v>
      </c>
      <c r="F19" s="8">
        <v>0</v>
      </c>
      <c r="G19" s="9">
        <v>0</v>
      </c>
      <c r="H19" s="15" t="s">
        <v>273</v>
      </c>
      <c r="I19" s="15">
        <v>0</v>
      </c>
      <c r="J19" s="15">
        <v>0</v>
      </c>
      <c r="K19" s="15">
        <v>0</v>
      </c>
      <c r="L19" s="113">
        <f>SUM(D19:G19)-1</f>
        <v>0</v>
      </c>
      <c r="M19" s="33"/>
    </row>
    <row r="20" spans="1:13" x14ac:dyDescent="0.25">
      <c r="A20" s="3" t="s">
        <v>250</v>
      </c>
      <c r="B20" s="8">
        <v>207</v>
      </c>
      <c r="C20" s="38">
        <v>3.31</v>
      </c>
      <c r="D20" s="8">
        <v>0</v>
      </c>
      <c r="E20" s="8">
        <v>1</v>
      </c>
      <c r="F20" s="8">
        <v>0</v>
      </c>
      <c r="G20" s="9">
        <v>0</v>
      </c>
      <c r="H20" s="10">
        <v>0</v>
      </c>
      <c r="I20" s="15" t="s">
        <v>275</v>
      </c>
      <c r="J20" s="15" t="s">
        <v>276</v>
      </c>
      <c r="K20" s="15">
        <v>0</v>
      </c>
      <c r="L20" s="113">
        <f>SUM(D20:G20)-2</f>
        <v>-1</v>
      </c>
      <c r="M20" s="33"/>
    </row>
    <row r="21" spans="1:13" x14ac:dyDescent="0.25">
      <c r="A21" s="3" t="s">
        <v>278</v>
      </c>
      <c r="B21" s="8">
        <v>90</v>
      </c>
      <c r="C21" s="38">
        <v>3.98</v>
      </c>
      <c r="D21" s="8">
        <v>0</v>
      </c>
      <c r="E21" s="8">
        <v>0</v>
      </c>
      <c r="F21" s="8">
        <v>1</v>
      </c>
      <c r="G21" s="9">
        <v>0</v>
      </c>
      <c r="H21" s="10">
        <v>0</v>
      </c>
      <c r="I21" s="15" t="s">
        <v>277</v>
      </c>
      <c r="J21" s="15">
        <v>0</v>
      </c>
      <c r="K21" s="15">
        <v>0</v>
      </c>
      <c r="L21" s="113">
        <f>SUM(D21:G21)-1</f>
        <v>0</v>
      </c>
      <c r="M21" s="33"/>
    </row>
    <row r="22" spans="1:13" x14ac:dyDescent="0.25">
      <c r="A22" s="3" t="s">
        <v>251</v>
      </c>
      <c r="B22" s="8">
        <v>261</v>
      </c>
      <c r="C22" s="38">
        <v>8.14</v>
      </c>
      <c r="D22" s="8">
        <v>0</v>
      </c>
      <c r="E22" s="8">
        <v>1</v>
      </c>
      <c r="F22" s="8">
        <v>0</v>
      </c>
      <c r="G22" s="9">
        <v>0</v>
      </c>
      <c r="H22" s="10">
        <v>0</v>
      </c>
      <c r="I22" s="15" t="s">
        <v>279</v>
      </c>
      <c r="J22" s="15" t="s">
        <v>90</v>
      </c>
      <c r="K22" s="15">
        <v>0</v>
      </c>
      <c r="L22" s="113">
        <f>SUM(D22:G22)-3</f>
        <v>-2</v>
      </c>
      <c r="M22" s="33"/>
    </row>
    <row r="23" spans="1:13" x14ac:dyDescent="0.25">
      <c r="A23" s="4" t="s">
        <v>252</v>
      </c>
      <c r="B23" s="11">
        <v>207</v>
      </c>
      <c r="C23" s="39">
        <v>0.04</v>
      </c>
      <c r="D23" s="11">
        <v>0</v>
      </c>
      <c r="E23" s="11">
        <v>1</v>
      </c>
      <c r="F23" s="11">
        <v>0</v>
      </c>
      <c r="G23" s="12">
        <v>0</v>
      </c>
      <c r="H23" s="18" t="s">
        <v>280</v>
      </c>
      <c r="I23" s="18">
        <v>0</v>
      </c>
      <c r="J23" s="18">
        <v>0</v>
      </c>
      <c r="K23" s="18">
        <v>0</v>
      </c>
      <c r="L23" s="114">
        <f>SUM(D23:G23)-1</f>
        <v>0</v>
      </c>
      <c r="M23" s="33"/>
    </row>
    <row r="24" spans="1:13" x14ac:dyDescent="0.25">
      <c r="J24" s="5" t="s">
        <v>459</v>
      </c>
      <c r="K24" s="5"/>
      <c r="L24" s="21">
        <f>SUM(L5:L23)</f>
        <v>-19</v>
      </c>
      <c r="M24" s="33"/>
    </row>
    <row r="25" spans="1:13" s="75" customFormat="1" ht="18.75" x14ac:dyDescent="0.3">
      <c r="A25" s="79" t="s">
        <v>253</v>
      </c>
      <c r="B25" s="78" t="s">
        <v>509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33"/>
    </row>
    <row r="26" spans="1:13" x14ac:dyDescent="0.25">
      <c r="A26" s="136" t="s">
        <v>485</v>
      </c>
      <c r="B26" s="138" t="s">
        <v>486</v>
      </c>
      <c r="C26" s="138"/>
      <c r="D26" s="138" t="s">
        <v>487</v>
      </c>
      <c r="E26" s="138"/>
      <c r="F26" s="138"/>
      <c r="G26" s="138"/>
      <c r="H26" s="138" t="s">
        <v>488</v>
      </c>
      <c r="I26" s="138"/>
      <c r="J26" s="138"/>
      <c r="K26" s="138"/>
      <c r="L26" s="141" t="s">
        <v>489</v>
      </c>
      <c r="M26" s="33"/>
    </row>
    <row r="27" spans="1:13" ht="102" x14ac:dyDescent="0.25">
      <c r="A27" s="137"/>
      <c r="B27" s="80" t="s">
        <v>490</v>
      </c>
      <c r="C27" s="80" t="s">
        <v>491</v>
      </c>
      <c r="D27" s="80" t="s">
        <v>522</v>
      </c>
      <c r="E27" s="80" t="s">
        <v>515</v>
      </c>
      <c r="F27" s="80" t="s">
        <v>519</v>
      </c>
      <c r="G27" s="80" t="s">
        <v>516</v>
      </c>
      <c r="H27" s="80" t="s">
        <v>492</v>
      </c>
      <c r="I27" s="80" t="s">
        <v>493</v>
      </c>
      <c r="J27" s="80" t="s">
        <v>494</v>
      </c>
      <c r="K27" s="80" t="s">
        <v>495</v>
      </c>
      <c r="L27" s="142"/>
      <c r="M27" s="33"/>
    </row>
    <row r="28" spans="1:13" x14ac:dyDescent="0.25">
      <c r="A28" s="3" t="s">
        <v>241</v>
      </c>
      <c r="B28" s="8">
        <v>162</v>
      </c>
      <c r="C28" s="38">
        <v>2.0299999999999998</v>
      </c>
      <c r="D28" s="8">
        <v>0</v>
      </c>
      <c r="E28" s="8">
        <v>1</v>
      </c>
      <c r="F28" s="8">
        <v>0</v>
      </c>
      <c r="G28" s="9">
        <v>0</v>
      </c>
      <c r="H28" s="10">
        <v>0</v>
      </c>
      <c r="I28" s="15" t="s">
        <v>237</v>
      </c>
      <c r="J28" s="15" t="s">
        <v>254</v>
      </c>
      <c r="K28" s="15">
        <v>0</v>
      </c>
      <c r="L28" s="112">
        <f>SUM(D28:G28)-2</f>
        <v>-1</v>
      </c>
      <c r="M28" s="33"/>
    </row>
    <row r="29" spans="1:13" x14ac:dyDescent="0.25">
      <c r="A29" s="3" t="s">
        <v>242</v>
      </c>
      <c r="B29" s="8">
        <v>468</v>
      </c>
      <c r="C29" s="38">
        <v>4.93</v>
      </c>
      <c r="D29" s="8">
        <v>0</v>
      </c>
      <c r="E29" s="8">
        <v>2</v>
      </c>
      <c r="F29" s="8">
        <v>0</v>
      </c>
      <c r="G29" s="9">
        <v>0</v>
      </c>
      <c r="H29" s="10">
        <v>0</v>
      </c>
      <c r="I29" s="15" t="s">
        <v>255</v>
      </c>
      <c r="J29" s="15" t="s">
        <v>256</v>
      </c>
      <c r="K29" s="15">
        <v>0</v>
      </c>
      <c r="L29" s="113">
        <f>SUM(D29:G29)-2</f>
        <v>0</v>
      </c>
      <c r="M29" s="33"/>
    </row>
    <row r="30" spans="1:13" x14ac:dyDescent="0.25">
      <c r="A30" s="3" t="s">
        <v>243</v>
      </c>
      <c r="B30" s="8">
        <v>333</v>
      </c>
      <c r="C30" s="38">
        <v>4.5999999999999996</v>
      </c>
      <c r="D30" s="8">
        <v>0</v>
      </c>
      <c r="E30" s="8">
        <v>1</v>
      </c>
      <c r="F30" s="8">
        <v>0</v>
      </c>
      <c r="G30" s="9">
        <v>0</v>
      </c>
      <c r="H30" s="15" t="s">
        <v>257</v>
      </c>
      <c r="I30" s="15">
        <v>0</v>
      </c>
      <c r="J30" s="15" t="s">
        <v>258</v>
      </c>
      <c r="K30" s="15">
        <v>0</v>
      </c>
      <c r="L30" s="113">
        <f>SUM(D30:G30)-3</f>
        <v>-2</v>
      </c>
      <c r="M30" s="33"/>
    </row>
    <row r="31" spans="1:13" x14ac:dyDescent="0.25">
      <c r="A31" s="3" t="s">
        <v>244</v>
      </c>
      <c r="B31" s="8">
        <v>216</v>
      </c>
      <c r="C31" s="38">
        <v>4.95</v>
      </c>
      <c r="D31" s="8">
        <v>0</v>
      </c>
      <c r="E31" s="8">
        <v>1</v>
      </c>
      <c r="F31" s="8">
        <v>0</v>
      </c>
      <c r="G31" s="9">
        <v>0</v>
      </c>
      <c r="H31" s="15" t="s">
        <v>259</v>
      </c>
      <c r="I31" s="15" t="s">
        <v>260</v>
      </c>
      <c r="J31" s="15">
        <v>0</v>
      </c>
      <c r="K31" s="15">
        <v>0</v>
      </c>
      <c r="L31" s="113">
        <f>SUM(D31:G31)-2</f>
        <v>-1</v>
      </c>
      <c r="M31" s="33"/>
    </row>
    <row r="32" spans="1:13" x14ac:dyDescent="0.25">
      <c r="A32" s="3" t="s">
        <v>261</v>
      </c>
      <c r="B32" s="8">
        <v>108</v>
      </c>
      <c r="C32" s="38">
        <v>0.22</v>
      </c>
      <c r="D32" s="8">
        <v>0</v>
      </c>
      <c r="E32" s="8">
        <v>1</v>
      </c>
      <c r="F32" s="8">
        <v>0</v>
      </c>
      <c r="G32" s="9">
        <v>0</v>
      </c>
      <c r="H32" s="10">
        <v>0</v>
      </c>
      <c r="I32" s="15" t="s">
        <v>262</v>
      </c>
      <c r="J32" s="15">
        <v>0</v>
      </c>
      <c r="K32" s="15">
        <v>0</v>
      </c>
      <c r="L32" s="113">
        <f>SUM(D32:G32)-1</f>
        <v>0</v>
      </c>
      <c r="M32" s="33"/>
    </row>
    <row r="33" spans="1:13" x14ac:dyDescent="0.25">
      <c r="A33" s="3" t="s">
        <v>263</v>
      </c>
      <c r="B33" s="8">
        <v>126</v>
      </c>
      <c r="C33" s="38">
        <v>5.57</v>
      </c>
      <c r="D33" s="8">
        <v>0</v>
      </c>
      <c r="E33" s="8">
        <v>1</v>
      </c>
      <c r="F33" s="8">
        <v>0</v>
      </c>
      <c r="G33" s="9">
        <v>0</v>
      </c>
      <c r="H33" s="10">
        <v>0</v>
      </c>
      <c r="I33" s="15" t="s">
        <v>264</v>
      </c>
      <c r="J33" s="15">
        <v>0</v>
      </c>
      <c r="K33" s="15">
        <v>0</v>
      </c>
      <c r="L33" s="113">
        <f>SUM(D33:G33)-2</f>
        <v>-1</v>
      </c>
      <c r="M33" s="33"/>
    </row>
    <row r="34" spans="1:13" x14ac:dyDescent="0.25">
      <c r="A34" s="3" t="s">
        <v>245</v>
      </c>
      <c r="B34" s="8">
        <v>441</v>
      </c>
      <c r="C34" s="38">
        <v>2.2200000000000002</v>
      </c>
      <c r="D34" s="8">
        <v>0</v>
      </c>
      <c r="E34" s="8">
        <v>2</v>
      </c>
      <c r="F34" s="8">
        <v>0</v>
      </c>
      <c r="G34" s="9">
        <v>0</v>
      </c>
      <c r="H34" s="10">
        <v>0</v>
      </c>
      <c r="I34" s="15" t="s">
        <v>265</v>
      </c>
      <c r="J34" s="15" t="s">
        <v>266</v>
      </c>
      <c r="K34" s="15">
        <v>0</v>
      </c>
      <c r="L34" s="113">
        <f>SUM(D34:G34)-2</f>
        <v>0</v>
      </c>
      <c r="M34" s="33"/>
    </row>
    <row r="35" spans="1:13" x14ac:dyDescent="0.25">
      <c r="A35" s="3" t="s">
        <v>358</v>
      </c>
      <c r="B35" s="8">
        <v>3285</v>
      </c>
      <c r="C35" s="38">
        <v>0.42</v>
      </c>
      <c r="D35" s="8">
        <v>5</v>
      </c>
      <c r="E35" s="8">
        <v>1</v>
      </c>
      <c r="F35" s="8">
        <v>0</v>
      </c>
      <c r="G35" s="9">
        <v>0</v>
      </c>
      <c r="H35" s="15" t="s">
        <v>376</v>
      </c>
      <c r="I35" s="15" t="s">
        <v>377</v>
      </c>
      <c r="J35" s="15">
        <v>0</v>
      </c>
      <c r="K35" s="15" t="s">
        <v>470</v>
      </c>
      <c r="L35" s="113">
        <f>SUM(D35:G35)-11</f>
        <v>-5</v>
      </c>
      <c r="M35" s="33"/>
    </row>
    <row r="36" spans="1:13" x14ac:dyDescent="0.25">
      <c r="A36" s="3" t="s">
        <v>268</v>
      </c>
      <c r="B36" s="8">
        <v>360</v>
      </c>
      <c r="C36" s="38">
        <v>8.9700000000000006</v>
      </c>
      <c r="D36" s="8">
        <v>0</v>
      </c>
      <c r="E36" s="8">
        <v>1</v>
      </c>
      <c r="F36" s="8">
        <v>0</v>
      </c>
      <c r="G36" s="9">
        <v>0</v>
      </c>
      <c r="H36" s="15" t="s">
        <v>267</v>
      </c>
      <c r="I36" s="15">
        <v>0</v>
      </c>
      <c r="J36" s="15" t="s">
        <v>90</v>
      </c>
      <c r="K36" s="15">
        <v>0</v>
      </c>
      <c r="L36" s="113">
        <f>SUM(D36:G36)-1</f>
        <v>0</v>
      </c>
      <c r="M36" s="33"/>
    </row>
    <row r="37" spans="1:13" x14ac:dyDescent="0.25">
      <c r="A37" s="3" t="s">
        <v>246</v>
      </c>
      <c r="B37" s="8">
        <v>504</v>
      </c>
      <c r="C37" s="38">
        <v>2.09</v>
      </c>
      <c r="D37" s="8">
        <v>0</v>
      </c>
      <c r="E37" s="8">
        <v>2</v>
      </c>
      <c r="F37" s="8">
        <v>0</v>
      </c>
      <c r="G37" s="9">
        <v>0</v>
      </c>
      <c r="H37" s="10">
        <v>0</v>
      </c>
      <c r="I37" s="15" t="s">
        <v>153</v>
      </c>
      <c r="J37" s="15">
        <v>0</v>
      </c>
      <c r="K37" s="15">
        <v>0</v>
      </c>
      <c r="L37" s="113">
        <f>SUM(D37:G37)-1</f>
        <v>1</v>
      </c>
      <c r="M37" s="33"/>
    </row>
    <row r="38" spans="1:13" x14ac:dyDescent="0.25">
      <c r="A38" s="3" t="s">
        <v>247</v>
      </c>
      <c r="B38" s="8">
        <v>378</v>
      </c>
      <c r="C38" s="38">
        <v>0.06</v>
      </c>
      <c r="D38" s="8">
        <v>0</v>
      </c>
      <c r="E38" s="8">
        <v>1</v>
      </c>
      <c r="F38" s="8">
        <v>0</v>
      </c>
      <c r="G38" s="9">
        <v>0</v>
      </c>
      <c r="H38" s="15" t="s">
        <v>269</v>
      </c>
      <c r="I38" s="15">
        <v>0</v>
      </c>
      <c r="J38" s="15">
        <v>0</v>
      </c>
      <c r="K38" s="15">
        <v>0</v>
      </c>
      <c r="L38" s="113">
        <f>SUM(D38:G38)-1</f>
        <v>0</v>
      </c>
      <c r="M38" s="33"/>
    </row>
    <row r="39" spans="1:13" x14ac:dyDescent="0.25">
      <c r="A39" s="3" t="s">
        <v>270</v>
      </c>
      <c r="B39" s="8">
        <v>126</v>
      </c>
      <c r="C39" s="38">
        <v>4.53</v>
      </c>
      <c r="D39" s="8">
        <v>0</v>
      </c>
      <c r="E39" s="8">
        <v>1</v>
      </c>
      <c r="F39" s="8">
        <v>0</v>
      </c>
      <c r="G39" s="9">
        <v>0</v>
      </c>
      <c r="H39" s="10">
        <v>0</v>
      </c>
      <c r="I39" s="15" t="s">
        <v>173</v>
      </c>
      <c r="J39" s="15">
        <v>0</v>
      </c>
      <c r="K39" s="15">
        <v>0</v>
      </c>
      <c r="L39" s="113">
        <f>SUM(D39:G39)-1</f>
        <v>0</v>
      </c>
      <c r="M39" s="33"/>
    </row>
    <row r="40" spans="1:13" x14ac:dyDescent="0.25">
      <c r="A40" s="3" t="s">
        <v>248</v>
      </c>
      <c r="B40" s="8">
        <v>45</v>
      </c>
      <c r="C40" s="38">
        <v>1.32</v>
      </c>
      <c r="D40" s="8">
        <v>0</v>
      </c>
      <c r="E40" s="8">
        <v>0</v>
      </c>
      <c r="F40" s="8">
        <v>0</v>
      </c>
      <c r="G40" s="9">
        <v>1</v>
      </c>
      <c r="H40" s="10">
        <v>0</v>
      </c>
      <c r="I40" s="15" t="s">
        <v>271</v>
      </c>
      <c r="J40" s="15">
        <v>0</v>
      </c>
      <c r="K40" s="15">
        <v>0</v>
      </c>
      <c r="L40" s="113">
        <f>SUM(D40:G40)-1</f>
        <v>0</v>
      </c>
      <c r="M40" s="33"/>
    </row>
    <row r="41" spans="1:13" x14ac:dyDescent="0.25">
      <c r="A41" s="3" t="s">
        <v>249</v>
      </c>
      <c r="B41" s="8">
        <v>153</v>
      </c>
      <c r="C41" s="38">
        <v>0.02</v>
      </c>
      <c r="D41" s="8">
        <v>0</v>
      </c>
      <c r="E41" s="8">
        <v>1</v>
      </c>
      <c r="F41" s="8">
        <v>0</v>
      </c>
      <c r="G41" s="9">
        <v>0</v>
      </c>
      <c r="H41" s="10">
        <v>0</v>
      </c>
      <c r="I41" s="15" t="s">
        <v>272</v>
      </c>
      <c r="J41" s="15">
        <v>0</v>
      </c>
      <c r="K41" s="15">
        <v>0</v>
      </c>
      <c r="L41" s="113">
        <f>SUM(D41:G41)-2</f>
        <v>-1</v>
      </c>
      <c r="M41" s="33"/>
    </row>
    <row r="42" spans="1:13" x14ac:dyDescent="0.25">
      <c r="A42" s="3" t="s">
        <v>274</v>
      </c>
      <c r="B42" s="8">
        <v>135</v>
      </c>
      <c r="C42" s="38">
        <v>3.57</v>
      </c>
      <c r="D42" s="8">
        <v>0</v>
      </c>
      <c r="E42" s="8">
        <v>1</v>
      </c>
      <c r="F42" s="8">
        <v>0</v>
      </c>
      <c r="G42" s="9">
        <v>0</v>
      </c>
      <c r="H42" s="15" t="s">
        <v>273</v>
      </c>
      <c r="I42" s="15">
        <v>0</v>
      </c>
      <c r="J42" s="15">
        <v>0</v>
      </c>
      <c r="K42" s="15">
        <v>0</v>
      </c>
      <c r="L42" s="113">
        <f>SUM(D42:G42)-1</f>
        <v>0</v>
      </c>
      <c r="M42" s="33"/>
    </row>
    <row r="43" spans="1:13" x14ac:dyDescent="0.25">
      <c r="A43" s="3" t="s">
        <v>250</v>
      </c>
      <c r="B43" s="8">
        <v>207</v>
      </c>
      <c r="C43" s="38">
        <v>3.31</v>
      </c>
      <c r="D43" s="8">
        <v>0</v>
      </c>
      <c r="E43" s="8">
        <v>1</v>
      </c>
      <c r="F43" s="8">
        <v>0</v>
      </c>
      <c r="G43" s="9">
        <v>0</v>
      </c>
      <c r="H43" s="10">
        <v>0</v>
      </c>
      <c r="I43" s="15" t="s">
        <v>275</v>
      </c>
      <c r="J43" s="15" t="s">
        <v>276</v>
      </c>
      <c r="K43" s="15">
        <v>0</v>
      </c>
      <c r="L43" s="113">
        <f>SUM(D43:G43)-2</f>
        <v>-1</v>
      </c>
      <c r="M43" s="33"/>
    </row>
    <row r="44" spans="1:13" x14ac:dyDescent="0.25">
      <c r="A44" s="3" t="s">
        <v>278</v>
      </c>
      <c r="B44" s="8">
        <v>90</v>
      </c>
      <c r="C44" s="38">
        <v>3.98</v>
      </c>
      <c r="D44" s="8">
        <v>0</v>
      </c>
      <c r="E44" s="8">
        <v>0</v>
      </c>
      <c r="F44" s="8">
        <v>1</v>
      </c>
      <c r="G44" s="9">
        <v>0</v>
      </c>
      <c r="H44" s="10">
        <v>0</v>
      </c>
      <c r="I44" s="15" t="s">
        <v>277</v>
      </c>
      <c r="J44" s="15">
        <v>0</v>
      </c>
      <c r="K44" s="15">
        <v>0</v>
      </c>
      <c r="L44" s="113">
        <f>SUM(D44:G44)-1</f>
        <v>0</v>
      </c>
      <c r="M44" s="33"/>
    </row>
    <row r="45" spans="1:13" x14ac:dyDescent="0.25">
      <c r="A45" s="3" t="s">
        <v>251</v>
      </c>
      <c r="B45" s="8">
        <v>261</v>
      </c>
      <c r="C45" s="38">
        <v>8.14</v>
      </c>
      <c r="D45" s="8">
        <v>0</v>
      </c>
      <c r="E45" s="8">
        <v>1</v>
      </c>
      <c r="F45" s="8">
        <v>0</v>
      </c>
      <c r="G45" s="9">
        <v>0</v>
      </c>
      <c r="H45" s="10">
        <v>0</v>
      </c>
      <c r="I45" s="15" t="s">
        <v>279</v>
      </c>
      <c r="J45" s="15" t="s">
        <v>90</v>
      </c>
      <c r="K45" s="15">
        <v>0</v>
      </c>
      <c r="L45" s="113">
        <f>SUM(D45:G45)-3</f>
        <v>-2</v>
      </c>
      <c r="M45" s="33"/>
    </row>
    <row r="46" spans="1:13" x14ac:dyDescent="0.25">
      <c r="A46" s="4" t="s">
        <v>252</v>
      </c>
      <c r="B46" s="11">
        <v>207</v>
      </c>
      <c r="C46" s="39">
        <v>0.04</v>
      </c>
      <c r="D46" s="27">
        <v>0</v>
      </c>
      <c r="E46" s="27">
        <v>1</v>
      </c>
      <c r="F46" s="27">
        <v>0</v>
      </c>
      <c r="G46" s="28">
        <v>0</v>
      </c>
      <c r="H46" s="18" t="s">
        <v>280</v>
      </c>
      <c r="I46" s="18">
        <v>0</v>
      </c>
      <c r="J46" s="18">
        <v>0</v>
      </c>
      <c r="K46" s="18">
        <v>0</v>
      </c>
      <c r="L46" s="114">
        <f>SUM(D46:G46)-1</f>
        <v>0</v>
      </c>
      <c r="M46" s="33"/>
    </row>
    <row r="47" spans="1:13" x14ac:dyDescent="0.25">
      <c r="J47" s="5" t="s">
        <v>459</v>
      </c>
      <c r="K47" s="5"/>
      <c r="L47" s="21">
        <f>SUM(L28:L46)</f>
        <v>-13</v>
      </c>
      <c r="M47" s="33"/>
    </row>
    <row r="48" spans="1:13" x14ac:dyDescent="0.25">
      <c r="A48" s="147" t="s">
        <v>471</v>
      </c>
      <c r="B48" s="147"/>
      <c r="C48" s="147"/>
      <c r="D48" s="147"/>
      <c r="E48" s="147"/>
      <c r="F48" s="147"/>
      <c r="G48" s="147"/>
      <c r="H48" s="147"/>
      <c r="I48" s="147"/>
      <c r="J48" s="147"/>
      <c r="K48" s="147"/>
      <c r="L48" s="147"/>
    </row>
    <row r="49" spans="1:12" s="104" customFormat="1" x14ac:dyDescent="0.25">
      <c r="A49" s="134" t="s">
        <v>513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</row>
  </sheetData>
  <mergeCells count="13">
    <mergeCell ref="A48:L48"/>
    <mergeCell ref="A49:L49"/>
    <mergeCell ref="A1:L1"/>
    <mergeCell ref="D3:G3"/>
    <mergeCell ref="H3:K3"/>
    <mergeCell ref="B3:C3"/>
    <mergeCell ref="A3:A4"/>
    <mergeCell ref="L3:L4"/>
    <mergeCell ref="A26:A27"/>
    <mergeCell ref="B26:C26"/>
    <mergeCell ref="D26:G26"/>
    <mergeCell ref="H26:K26"/>
    <mergeCell ref="L26:L27"/>
  </mergeCells>
  <pageMargins left="0.7" right="0.7" top="0.75" bottom="0.75" header="0.3" footer="0.3"/>
  <pageSetup paperSize="9" scale="69" orientation="landscape" r:id="rId1"/>
  <ignoredErrors>
    <ignoredError sqref="L5 L8 L10:L12 L21 L23 L28:L29 L31 L33:L35 L44 L46 L14:L17 L36:L40" formulaRange="1"/>
    <ignoredError sqref="L7 L9 L18:L20 L22 L30 L32 L41:L42 L43 L45" formula="1" formulaRange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zoomScaleNormal="100" workbookViewId="0">
      <selection activeCell="G15" sqref="G15"/>
    </sheetView>
  </sheetViews>
  <sheetFormatPr defaultRowHeight="15" x14ac:dyDescent="0.25"/>
  <cols>
    <col min="1" max="1" width="23.140625" customWidth="1"/>
    <col min="2" max="12" width="13.57031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286</v>
      </c>
      <c r="B2" t="s">
        <v>508</v>
      </c>
    </row>
    <row r="3" spans="1:13" ht="27.6" customHeight="1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s="48" customFormat="1" ht="102" x14ac:dyDescent="0.25">
      <c r="A4" s="137"/>
      <c r="B4" s="74" t="s">
        <v>490</v>
      </c>
      <c r="C4" s="74" t="s">
        <v>491</v>
      </c>
      <c r="D4" s="74" t="s">
        <v>521</v>
      </c>
      <c r="E4" s="74" t="s">
        <v>517</v>
      </c>
      <c r="F4" s="74" t="s">
        <v>520</v>
      </c>
      <c r="G4" s="74" t="s">
        <v>518</v>
      </c>
      <c r="H4" s="74" t="s">
        <v>492</v>
      </c>
      <c r="I4" s="74" t="s">
        <v>493</v>
      </c>
      <c r="J4" s="74" t="s">
        <v>494</v>
      </c>
      <c r="K4" s="74" t="s">
        <v>495</v>
      </c>
      <c r="L4" s="142"/>
      <c r="M4" s="111"/>
    </row>
    <row r="5" spans="1:13" ht="14.45" x14ac:dyDescent="0.3">
      <c r="A5" s="3" t="s">
        <v>281</v>
      </c>
      <c r="B5" s="8">
        <v>189</v>
      </c>
      <c r="C5" s="38">
        <v>1.93</v>
      </c>
      <c r="D5" s="8">
        <v>0</v>
      </c>
      <c r="E5" s="8">
        <v>1</v>
      </c>
      <c r="F5" s="8">
        <v>0</v>
      </c>
      <c r="G5" s="9">
        <v>0</v>
      </c>
      <c r="H5" s="15" t="s">
        <v>287</v>
      </c>
      <c r="I5" s="15">
        <v>0</v>
      </c>
      <c r="J5" s="15">
        <v>0</v>
      </c>
      <c r="K5" s="15">
        <v>0</v>
      </c>
      <c r="L5" s="112">
        <f>SUM(D5:G5)-1</f>
        <v>0</v>
      </c>
      <c r="M5" s="33"/>
    </row>
    <row r="6" spans="1:13" x14ac:dyDescent="0.25">
      <c r="A6" s="3" t="s">
        <v>282</v>
      </c>
      <c r="B6" s="8">
        <v>108</v>
      </c>
      <c r="C6" s="38">
        <v>0.06</v>
      </c>
      <c r="D6" s="8">
        <v>0</v>
      </c>
      <c r="E6" s="8">
        <v>1</v>
      </c>
      <c r="F6" s="8">
        <v>0</v>
      </c>
      <c r="G6" s="9">
        <v>0</v>
      </c>
      <c r="H6" s="15" t="s">
        <v>288</v>
      </c>
      <c r="I6" s="15">
        <v>0</v>
      </c>
      <c r="J6" s="15">
        <v>0</v>
      </c>
      <c r="K6" s="15">
        <v>0</v>
      </c>
      <c r="L6" s="113">
        <f t="shared" ref="L6:L12" si="0">SUM(D6:G6)-1</f>
        <v>0</v>
      </c>
      <c r="M6" s="33"/>
    </row>
    <row r="7" spans="1:13" x14ac:dyDescent="0.25">
      <c r="A7" s="3" t="s">
        <v>291</v>
      </c>
      <c r="B7" s="8">
        <v>144</v>
      </c>
      <c r="C7" s="38">
        <v>3.31</v>
      </c>
      <c r="D7" s="8">
        <v>0</v>
      </c>
      <c r="E7" s="8">
        <v>1</v>
      </c>
      <c r="F7" s="8">
        <v>0</v>
      </c>
      <c r="G7" s="9">
        <v>0</v>
      </c>
      <c r="H7" s="10">
        <v>0</v>
      </c>
      <c r="I7" s="15" t="s">
        <v>289</v>
      </c>
      <c r="J7" s="15" t="s">
        <v>290</v>
      </c>
      <c r="K7" s="15">
        <v>0</v>
      </c>
      <c r="L7" s="113">
        <f>SUM(D7:G7)-2</f>
        <v>-1</v>
      </c>
      <c r="M7" s="33"/>
    </row>
    <row r="8" spans="1:13" x14ac:dyDescent="0.25">
      <c r="A8" s="3" t="s">
        <v>283</v>
      </c>
      <c r="B8" s="8">
        <v>396</v>
      </c>
      <c r="C8" s="38">
        <v>6.43</v>
      </c>
      <c r="D8" s="8">
        <v>0</v>
      </c>
      <c r="E8" s="8">
        <v>1</v>
      </c>
      <c r="F8" s="8">
        <v>0</v>
      </c>
      <c r="G8" s="9">
        <v>0</v>
      </c>
      <c r="H8" s="10">
        <v>0</v>
      </c>
      <c r="I8" s="15" t="s">
        <v>292</v>
      </c>
      <c r="J8" s="15">
        <v>0</v>
      </c>
      <c r="K8" s="15">
        <v>0</v>
      </c>
      <c r="L8" s="113">
        <f>SUM(D8:G8)-3</f>
        <v>-2</v>
      </c>
      <c r="M8" s="33"/>
    </row>
    <row r="9" spans="1:13" x14ac:dyDescent="0.25">
      <c r="A9" s="3" t="s">
        <v>472</v>
      </c>
      <c r="B9" s="8">
        <v>765</v>
      </c>
      <c r="C9" s="38">
        <v>2.92</v>
      </c>
      <c r="D9" s="8">
        <v>1</v>
      </c>
      <c r="E9" s="8">
        <v>1</v>
      </c>
      <c r="F9" s="8">
        <v>0</v>
      </c>
      <c r="G9" s="9">
        <v>0</v>
      </c>
      <c r="H9" s="10" t="s">
        <v>293</v>
      </c>
      <c r="I9" s="10">
        <v>0</v>
      </c>
      <c r="J9" s="10">
        <v>0</v>
      </c>
      <c r="K9" s="10" t="s">
        <v>470</v>
      </c>
      <c r="L9" s="113">
        <f>SUM(D9:G9)-2</f>
        <v>0</v>
      </c>
      <c r="M9" s="33"/>
    </row>
    <row r="10" spans="1:13" x14ac:dyDescent="0.25">
      <c r="A10" s="3" t="s">
        <v>294</v>
      </c>
      <c r="B10" s="8">
        <v>90</v>
      </c>
      <c r="C10" s="38">
        <v>2.72</v>
      </c>
      <c r="D10" s="8">
        <v>0</v>
      </c>
      <c r="E10" s="8">
        <v>0</v>
      </c>
      <c r="F10" s="8">
        <v>1</v>
      </c>
      <c r="G10" s="9">
        <v>0</v>
      </c>
      <c r="H10" s="10">
        <v>0</v>
      </c>
      <c r="I10" s="15" t="s">
        <v>271</v>
      </c>
      <c r="J10" s="10">
        <v>0</v>
      </c>
      <c r="K10" s="10">
        <v>0</v>
      </c>
      <c r="L10" s="113">
        <f t="shared" si="0"/>
        <v>0</v>
      </c>
      <c r="M10" s="33"/>
    </row>
    <row r="11" spans="1:13" x14ac:dyDescent="0.25">
      <c r="A11" s="3" t="s">
        <v>284</v>
      </c>
      <c r="B11" s="8">
        <v>531</v>
      </c>
      <c r="C11" s="38">
        <v>10.99</v>
      </c>
      <c r="D11" s="8">
        <v>0</v>
      </c>
      <c r="E11" s="8">
        <v>2</v>
      </c>
      <c r="F11" s="8">
        <v>0</v>
      </c>
      <c r="G11" s="9">
        <v>0</v>
      </c>
      <c r="H11" s="15" t="s">
        <v>296</v>
      </c>
      <c r="I11" s="15" t="s">
        <v>118</v>
      </c>
      <c r="J11" s="15" t="s">
        <v>295</v>
      </c>
      <c r="K11" s="10">
        <v>0</v>
      </c>
      <c r="L11" s="113">
        <f>SUM(D11:G11)-3</f>
        <v>-1</v>
      </c>
      <c r="M11" s="33"/>
    </row>
    <row r="12" spans="1:13" x14ac:dyDescent="0.25">
      <c r="A12" s="3" t="s">
        <v>298</v>
      </c>
      <c r="B12" s="8">
        <v>144</v>
      </c>
      <c r="C12" s="38">
        <v>2.9</v>
      </c>
      <c r="D12" s="8">
        <v>0</v>
      </c>
      <c r="E12" s="8">
        <v>1</v>
      </c>
      <c r="F12" s="8">
        <v>0</v>
      </c>
      <c r="G12" s="9">
        <v>0</v>
      </c>
      <c r="H12" s="10">
        <v>0</v>
      </c>
      <c r="I12" s="15" t="s">
        <v>297</v>
      </c>
      <c r="J12" s="15">
        <v>0</v>
      </c>
      <c r="K12" s="10">
        <v>0</v>
      </c>
      <c r="L12" s="113">
        <f t="shared" si="0"/>
        <v>0</v>
      </c>
      <c r="M12" s="33"/>
    </row>
    <row r="13" spans="1:13" x14ac:dyDescent="0.25">
      <c r="A13" s="3" t="s">
        <v>285</v>
      </c>
      <c r="B13" s="8">
        <v>918</v>
      </c>
      <c r="C13" s="38">
        <v>3.08</v>
      </c>
      <c r="D13" s="8">
        <v>0</v>
      </c>
      <c r="E13" s="8">
        <v>3</v>
      </c>
      <c r="F13" s="8">
        <v>0</v>
      </c>
      <c r="G13" s="9">
        <v>0</v>
      </c>
      <c r="H13" s="15" t="s">
        <v>299</v>
      </c>
      <c r="I13" s="15" t="s">
        <v>300</v>
      </c>
      <c r="J13" s="15" t="s">
        <v>65</v>
      </c>
      <c r="K13" s="10">
        <v>0</v>
      </c>
      <c r="L13" s="113">
        <f>SUM(D13:G13)-5</f>
        <v>-2</v>
      </c>
      <c r="M13" s="33"/>
    </row>
    <row r="14" spans="1:13" x14ac:dyDescent="0.25">
      <c r="A14" s="4" t="s">
        <v>302</v>
      </c>
      <c r="B14" s="11">
        <v>99</v>
      </c>
      <c r="C14" s="39">
        <v>3.42</v>
      </c>
      <c r="D14" s="11">
        <v>0</v>
      </c>
      <c r="E14" s="11">
        <v>1</v>
      </c>
      <c r="F14" s="11">
        <v>0</v>
      </c>
      <c r="G14" s="12">
        <v>0</v>
      </c>
      <c r="H14" s="13">
        <v>0</v>
      </c>
      <c r="I14" s="18" t="s">
        <v>301</v>
      </c>
      <c r="J14" s="18">
        <v>0</v>
      </c>
      <c r="K14" s="13">
        <v>0</v>
      </c>
      <c r="L14" s="114">
        <f>SUM(D14:G14)-2</f>
        <v>-1</v>
      </c>
      <c r="M14" s="33"/>
    </row>
    <row r="15" spans="1:13" ht="14.45" x14ac:dyDescent="0.3">
      <c r="J15" s="5" t="s">
        <v>459</v>
      </c>
      <c r="K15" s="5"/>
      <c r="L15" s="21">
        <f>SUM(L5:L14)</f>
        <v>-7</v>
      </c>
      <c r="M15" s="33"/>
    </row>
    <row r="16" spans="1:13" s="72" customFormat="1" ht="18.75" x14ac:dyDescent="0.3">
      <c r="A16" s="76" t="s">
        <v>286</v>
      </c>
      <c r="B16" s="75" t="s">
        <v>509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33"/>
    </row>
    <row r="17" spans="1:13" x14ac:dyDescent="0.25">
      <c r="A17" s="136" t="s">
        <v>485</v>
      </c>
      <c r="B17" s="138" t="s">
        <v>486</v>
      </c>
      <c r="C17" s="138"/>
      <c r="D17" s="138" t="s">
        <v>487</v>
      </c>
      <c r="E17" s="138"/>
      <c r="F17" s="138"/>
      <c r="G17" s="138"/>
      <c r="H17" s="138" t="s">
        <v>488</v>
      </c>
      <c r="I17" s="138"/>
      <c r="J17" s="138"/>
      <c r="K17" s="138"/>
      <c r="L17" s="141" t="s">
        <v>489</v>
      </c>
      <c r="M17" s="33"/>
    </row>
    <row r="18" spans="1:13" ht="102" x14ac:dyDescent="0.25">
      <c r="A18" s="137"/>
      <c r="B18" s="77" t="s">
        <v>490</v>
      </c>
      <c r="C18" s="77" t="s">
        <v>491</v>
      </c>
      <c r="D18" s="77" t="s">
        <v>522</v>
      </c>
      <c r="E18" s="77" t="s">
        <v>515</v>
      </c>
      <c r="F18" s="77" t="s">
        <v>519</v>
      </c>
      <c r="G18" s="77" t="s">
        <v>516</v>
      </c>
      <c r="H18" s="77" t="s">
        <v>492</v>
      </c>
      <c r="I18" s="77" t="s">
        <v>493</v>
      </c>
      <c r="J18" s="77" t="s">
        <v>494</v>
      </c>
      <c r="K18" s="77" t="s">
        <v>495</v>
      </c>
      <c r="L18" s="142"/>
      <c r="M18" s="33"/>
    </row>
    <row r="19" spans="1:13" x14ac:dyDescent="0.25">
      <c r="A19" s="3" t="s">
        <v>281</v>
      </c>
      <c r="B19" s="8">
        <v>189</v>
      </c>
      <c r="C19" s="38">
        <v>1.93</v>
      </c>
      <c r="D19" s="8">
        <v>0</v>
      </c>
      <c r="E19" s="8">
        <v>1</v>
      </c>
      <c r="F19" s="8">
        <v>0</v>
      </c>
      <c r="G19" s="9">
        <v>0</v>
      </c>
      <c r="H19" s="15" t="s">
        <v>287</v>
      </c>
      <c r="I19" s="15">
        <v>0</v>
      </c>
      <c r="J19" s="15">
        <v>0</v>
      </c>
      <c r="K19" s="15">
        <v>0</v>
      </c>
      <c r="L19" s="112">
        <f>SUM(D19:G19)-1</f>
        <v>0</v>
      </c>
      <c r="M19" s="33"/>
    </row>
    <row r="20" spans="1:13" x14ac:dyDescent="0.25">
      <c r="A20" s="3" t="s">
        <v>282</v>
      </c>
      <c r="B20" s="8">
        <v>108</v>
      </c>
      <c r="C20" s="38">
        <v>0.06</v>
      </c>
      <c r="D20" s="8">
        <v>0</v>
      </c>
      <c r="E20" s="8">
        <v>1</v>
      </c>
      <c r="F20" s="8">
        <v>0</v>
      </c>
      <c r="G20" s="9">
        <v>0</v>
      </c>
      <c r="H20" s="15" t="s">
        <v>288</v>
      </c>
      <c r="I20" s="15">
        <v>0</v>
      </c>
      <c r="J20" s="15">
        <v>0</v>
      </c>
      <c r="K20" s="15">
        <v>0</v>
      </c>
      <c r="L20" s="113">
        <f>SUM(D20:G20)-1</f>
        <v>0</v>
      </c>
      <c r="M20" s="33"/>
    </row>
    <row r="21" spans="1:13" x14ac:dyDescent="0.25">
      <c r="A21" s="3" t="s">
        <v>291</v>
      </c>
      <c r="B21" s="8">
        <v>144</v>
      </c>
      <c r="C21" s="38">
        <v>3.31</v>
      </c>
      <c r="D21" s="8">
        <v>0</v>
      </c>
      <c r="E21" s="8">
        <v>1</v>
      </c>
      <c r="F21" s="8">
        <v>0</v>
      </c>
      <c r="G21" s="9">
        <v>0</v>
      </c>
      <c r="H21" s="10">
        <v>0</v>
      </c>
      <c r="I21" s="15" t="s">
        <v>289</v>
      </c>
      <c r="J21" s="15" t="s">
        <v>290</v>
      </c>
      <c r="K21" s="15">
        <v>0</v>
      </c>
      <c r="L21" s="113">
        <f>SUM(D21:G21)-2</f>
        <v>-1</v>
      </c>
      <c r="M21" s="33"/>
    </row>
    <row r="22" spans="1:13" x14ac:dyDescent="0.25">
      <c r="A22" s="3" t="s">
        <v>283</v>
      </c>
      <c r="B22" s="8">
        <v>396</v>
      </c>
      <c r="C22" s="38">
        <v>6.43</v>
      </c>
      <c r="D22" s="8">
        <v>0</v>
      </c>
      <c r="E22" s="8">
        <v>1</v>
      </c>
      <c r="F22" s="8">
        <v>0</v>
      </c>
      <c r="G22" s="9">
        <v>0</v>
      </c>
      <c r="H22" s="10">
        <v>0</v>
      </c>
      <c r="I22" s="15" t="s">
        <v>292</v>
      </c>
      <c r="J22" s="15">
        <v>0</v>
      </c>
      <c r="K22" s="15">
        <v>0</v>
      </c>
      <c r="L22" s="113">
        <f>SUM(D22:G22)-3</f>
        <v>-2</v>
      </c>
      <c r="M22" s="33"/>
    </row>
    <row r="23" spans="1:13" x14ac:dyDescent="0.25">
      <c r="A23" s="3" t="s">
        <v>472</v>
      </c>
      <c r="B23" s="8">
        <v>765</v>
      </c>
      <c r="C23" s="38">
        <v>2.92</v>
      </c>
      <c r="D23" s="8">
        <v>0</v>
      </c>
      <c r="E23" s="8">
        <v>3</v>
      </c>
      <c r="F23" s="8">
        <v>0</v>
      </c>
      <c r="G23" s="9">
        <v>0</v>
      </c>
      <c r="H23" s="10" t="s">
        <v>293</v>
      </c>
      <c r="I23" s="10">
        <v>0</v>
      </c>
      <c r="J23" s="10">
        <v>0</v>
      </c>
      <c r="K23" s="10" t="s">
        <v>470</v>
      </c>
      <c r="L23" s="113">
        <f>SUM(D23:G23)-2</f>
        <v>1</v>
      </c>
      <c r="M23" s="33"/>
    </row>
    <row r="24" spans="1:13" x14ac:dyDescent="0.25">
      <c r="A24" s="3" t="s">
        <v>294</v>
      </c>
      <c r="B24" s="8">
        <v>90</v>
      </c>
      <c r="C24" s="38">
        <v>2.72</v>
      </c>
      <c r="D24" s="8">
        <v>0</v>
      </c>
      <c r="E24" s="8">
        <v>0</v>
      </c>
      <c r="F24" s="8">
        <v>1</v>
      </c>
      <c r="G24" s="9">
        <v>0</v>
      </c>
      <c r="H24" s="10">
        <v>0</v>
      </c>
      <c r="I24" s="15" t="s">
        <v>271</v>
      </c>
      <c r="J24" s="10">
        <v>0</v>
      </c>
      <c r="K24" s="10">
        <v>0</v>
      </c>
      <c r="L24" s="113">
        <f>SUM(D24:G24)-1</f>
        <v>0</v>
      </c>
      <c r="M24" s="33"/>
    </row>
    <row r="25" spans="1:13" x14ac:dyDescent="0.25">
      <c r="A25" s="3" t="s">
        <v>284</v>
      </c>
      <c r="B25" s="8">
        <v>531</v>
      </c>
      <c r="C25" s="38">
        <v>10.99</v>
      </c>
      <c r="D25" s="8">
        <v>0</v>
      </c>
      <c r="E25" s="8">
        <v>2</v>
      </c>
      <c r="F25" s="8">
        <v>0</v>
      </c>
      <c r="G25" s="9">
        <v>0</v>
      </c>
      <c r="H25" s="15" t="s">
        <v>296</v>
      </c>
      <c r="I25" s="15" t="s">
        <v>118</v>
      </c>
      <c r="J25" s="15" t="s">
        <v>295</v>
      </c>
      <c r="K25" s="10">
        <v>0</v>
      </c>
      <c r="L25" s="113">
        <f>SUM(D25:G25)-3</f>
        <v>-1</v>
      </c>
      <c r="M25" s="33"/>
    </row>
    <row r="26" spans="1:13" x14ac:dyDescent="0.25">
      <c r="A26" s="3" t="s">
        <v>298</v>
      </c>
      <c r="B26" s="8">
        <v>144</v>
      </c>
      <c r="C26" s="38">
        <v>2.9</v>
      </c>
      <c r="D26" s="8">
        <v>0</v>
      </c>
      <c r="E26" s="8">
        <v>1</v>
      </c>
      <c r="F26" s="8">
        <v>0</v>
      </c>
      <c r="G26" s="9">
        <v>0</v>
      </c>
      <c r="H26" s="10">
        <v>0</v>
      </c>
      <c r="I26" s="15" t="s">
        <v>297</v>
      </c>
      <c r="J26" s="15">
        <v>0</v>
      </c>
      <c r="K26" s="10">
        <v>0</v>
      </c>
      <c r="L26" s="113">
        <f>SUM(D26:G26)-1</f>
        <v>0</v>
      </c>
      <c r="M26" s="33"/>
    </row>
    <row r="27" spans="1:13" x14ac:dyDescent="0.25">
      <c r="A27" s="3" t="s">
        <v>285</v>
      </c>
      <c r="B27" s="8">
        <v>918</v>
      </c>
      <c r="C27" s="38">
        <v>3.08</v>
      </c>
      <c r="D27" s="8">
        <v>0</v>
      </c>
      <c r="E27" s="8">
        <v>3</v>
      </c>
      <c r="F27" s="8">
        <v>0</v>
      </c>
      <c r="G27" s="9">
        <v>0</v>
      </c>
      <c r="H27" s="15" t="s">
        <v>299</v>
      </c>
      <c r="I27" s="15" t="s">
        <v>300</v>
      </c>
      <c r="J27" s="15" t="s">
        <v>65</v>
      </c>
      <c r="K27" s="10">
        <v>0</v>
      </c>
      <c r="L27" s="113">
        <f>SUM(D27:G27)-5</f>
        <v>-2</v>
      </c>
      <c r="M27" s="33"/>
    </row>
    <row r="28" spans="1:13" x14ac:dyDescent="0.25">
      <c r="A28" s="4" t="s">
        <v>302</v>
      </c>
      <c r="B28" s="11">
        <v>99</v>
      </c>
      <c r="C28" s="39">
        <v>3.42</v>
      </c>
      <c r="D28" s="27">
        <v>0</v>
      </c>
      <c r="E28" s="27">
        <v>1</v>
      </c>
      <c r="F28" s="27">
        <v>0</v>
      </c>
      <c r="G28" s="28">
        <v>0</v>
      </c>
      <c r="H28" s="13">
        <v>0</v>
      </c>
      <c r="I28" s="18" t="s">
        <v>301</v>
      </c>
      <c r="J28" s="18">
        <v>0</v>
      </c>
      <c r="K28" s="13">
        <v>0</v>
      </c>
      <c r="L28" s="114">
        <f>SUM(D28:G28)-2</f>
        <v>-1</v>
      </c>
      <c r="M28" s="33"/>
    </row>
    <row r="29" spans="1:13" x14ac:dyDescent="0.25">
      <c r="J29" s="5" t="s">
        <v>459</v>
      </c>
      <c r="K29" s="5"/>
      <c r="L29" s="21">
        <f>SUM(L19:L28)</f>
        <v>-6</v>
      </c>
      <c r="M29" s="33"/>
    </row>
    <row r="30" spans="1:13" x14ac:dyDescent="0.25">
      <c r="A30" s="32" t="s">
        <v>473</v>
      </c>
      <c r="J30" s="5"/>
      <c r="K30" s="5"/>
      <c r="L30" s="21"/>
    </row>
    <row r="31" spans="1:13" s="104" customFormat="1" x14ac:dyDescent="0.25">
      <c r="A31" s="134" t="s">
        <v>513</v>
      </c>
      <c r="B31" s="134"/>
      <c r="C31" s="134"/>
      <c r="D31" s="134"/>
      <c r="E31" s="134"/>
      <c r="F31" s="134"/>
      <c r="G31" s="134"/>
      <c r="H31" s="134"/>
      <c r="I31" s="134"/>
      <c r="J31" s="134"/>
      <c r="K31" s="134"/>
      <c r="L31" s="134"/>
    </row>
  </sheetData>
  <mergeCells count="12">
    <mergeCell ref="A31:L31"/>
    <mergeCell ref="A1:L1"/>
    <mergeCell ref="D3:G3"/>
    <mergeCell ref="H3:K3"/>
    <mergeCell ref="B3:C3"/>
    <mergeCell ref="A3:A4"/>
    <mergeCell ref="L3:L4"/>
    <mergeCell ref="A17:A18"/>
    <mergeCell ref="B17:C17"/>
    <mergeCell ref="D17:G17"/>
    <mergeCell ref="H17:K17"/>
    <mergeCell ref="L17:L18"/>
  </mergeCells>
  <pageMargins left="0.7" right="0.7" top="0.75" bottom="0.75" header="0.3" footer="0.3"/>
  <pageSetup paperSize="9" orientation="landscape" r:id="rId1"/>
  <ignoredErrors>
    <ignoredError sqref="L19:L21 L26:L28 L5:L7 L12:L14 L10 L23:L24" formulaRange="1"/>
    <ignoredError sqref="L25 L11 L8:L9 L22" formula="1" formulaRange="1"/>
  </ignoredError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>
      <selection activeCell="G21" sqref="G21"/>
    </sheetView>
  </sheetViews>
  <sheetFormatPr defaultRowHeight="15" x14ac:dyDescent="0.25"/>
  <cols>
    <col min="1" max="1" width="18.28515625" bestFit="1" customWidth="1"/>
    <col min="2" max="12" width="13.285156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s="58" customFormat="1" ht="18.75" x14ac:dyDescent="0.3">
      <c r="A2" s="70" t="s">
        <v>496</v>
      </c>
      <c r="B2" s="69" t="s">
        <v>508</v>
      </c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s="48" customFormat="1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43"/>
      <c r="L3" s="141" t="s">
        <v>489</v>
      </c>
      <c r="M3" s="111"/>
    </row>
    <row r="4" spans="1:13" s="48" customFormat="1" ht="102" x14ac:dyDescent="0.25">
      <c r="A4" s="137"/>
      <c r="B4" s="71" t="s">
        <v>490</v>
      </c>
      <c r="C4" s="71" t="s">
        <v>491</v>
      </c>
      <c r="D4" s="71" t="s">
        <v>521</v>
      </c>
      <c r="E4" s="71" t="s">
        <v>517</v>
      </c>
      <c r="F4" s="71" t="s">
        <v>520</v>
      </c>
      <c r="G4" s="71" t="s">
        <v>518</v>
      </c>
      <c r="H4" s="71" t="s">
        <v>492</v>
      </c>
      <c r="I4" s="71" t="s">
        <v>493</v>
      </c>
      <c r="J4" s="71" t="s">
        <v>494</v>
      </c>
      <c r="K4" s="118" t="s">
        <v>495</v>
      </c>
      <c r="L4" s="142"/>
      <c r="M4" s="111"/>
    </row>
    <row r="5" spans="1:13" ht="14.45" x14ac:dyDescent="0.3">
      <c r="A5" s="3" t="s">
        <v>303</v>
      </c>
      <c r="B5" s="8">
        <v>378</v>
      </c>
      <c r="C5" s="38">
        <v>4.99</v>
      </c>
      <c r="D5" s="8">
        <v>0</v>
      </c>
      <c r="E5" s="8">
        <v>1</v>
      </c>
      <c r="F5" s="8">
        <v>0</v>
      </c>
      <c r="G5" s="9">
        <v>0</v>
      </c>
      <c r="H5" s="10">
        <v>0</v>
      </c>
      <c r="I5" s="15" t="s">
        <v>117</v>
      </c>
      <c r="J5" s="15">
        <v>0</v>
      </c>
      <c r="K5" s="15">
        <v>0</v>
      </c>
      <c r="L5" s="116">
        <f>SUM(D5:G5)-1</f>
        <v>0</v>
      </c>
      <c r="M5" s="33"/>
    </row>
    <row r="6" spans="1:13" ht="14.45" x14ac:dyDescent="0.3">
      <c r="A6" s="3" t="s">
        <v>379</v>
      </c>
      <c r="B6" s="8">
        <v>18</v>
      </c>
      <c r="C6" s="38">
        <v>3.14</v>
      </c>
      <c r="D6" s="8">
        <v>0</v>
      </c>
      <c r="E6" s="8">
        <v>0</v>
      </c>
      <c r="F6" s="8">
        <v>0</v>
      </c>
      <c r="G6" s="9">
        <v>1</v>
      </c>
      <c r="H6" s="10">
        <v>0</v>
      </c>
      <c r="I6" s="15" t="s">
        <v>378</v>
      </c>
      <c r="J6" s="15">
        <v>0</v>
      </c>
      <c r="K6" s="15">
        <v>0</v>
      </c>
      <c r="L6" s="116">
        <f t="shared" ref="L6:L20" si="0">SUM(D6:G6)-1</f>
        <v>0</v>
      </c>
      <c r="M6" s="33"/>
    </row>
    <row r="7" spans="1:13" x14ac:dyDescent="0.25">
      <c r="A7" s="3" t="s">
        <v>304</v>
      </c>
      <c r="B7" s="8">
        <v>1017</v>
      </c>
      <c r="C7" s="38">
        <v>0.2</v>
      </c>
      <c r="D7" s="8">
        <v>1</v>
      </c>
      <c r="E7" s="8">
        <v>1</v>
      </c>
      <c r="F7" s="8">
        <v>0</v>
      </c>
      <c r="G7" s="9">
        <v>0</v>
      </c>
      <c r="H7" s="15" t="s">
        <v>380</v>
      </c>
      <c r="I7" s="15" t="s">
        <v>381</v>
      </c>
      <c r="J7" s="15">
        <v>0</v>
      </c>
      <c r="K7" s="15">
        <v>0</v>
      </c>
      <c r="L7" s="116">
        <f>SUM(D7:G7)-3</f>
        <v>-1</v>
      </c>
      <c r="M7" s="33"/>
    </row>
    <row r="8" spans="1:13" x14ac:dyDescent="0.25">
      <c r="A8" s="3" t="s">
        <v>383</v>
      </c>
      <c r="B8" s="8">
        <v>126</v>
      </c>
      <c r="C8" s="38">
        <v>2.74</v>
      </c>
      <c r="D8" s="8">
        <v>0</v>
      </c>
      <c r="E8" s="8">
        <v>1</v>
      </c>
      <c r="F8" s="8">
        <v>0</v>
      </c>
      <c r="G8" s="9">
        <v>0</v>
      </c>
      <c r="H8" s="10">
        <v>0</v>
      </c>
      <c r="I8" s="15" t="s">
        <v>382</v>
      </c>
      <c r="J8" s="15">
        <v>0</v>
      </c>
      <c r="K8" s="15">
        <v>0</v>
      </c>
      <c r="L8" s="116">
        <f t="shared" si="0"/>
        <v>0</v>
      </c>
      <c r="M8" s="33"/>
    </row>
    <row r="9" spans="1:13" x14ac:dyDescent="0.25">
      <c r="A9" s="3" t="s">
        <v>385</v>
      </c>
      <c r="B9" s="8">
        <v>45</v>
      </c>
      <c r="C9" s="38">
        <v>1.49</v>
      </c>
      <c r="D9" s="8">
        <v>0</v>
      </c>
      <c r="E9" s="8">
        <v>0</v>
      </c>
      <c r="F9" s="8">
        <v>1</v>
      </c>
      <c r="G9" s="9">
        <v>0</v>
      </c>
      <c r="H9" s="10">
        <v>0</v>
      </c>
      <c r="I9" s="15" t="s">
        <v>384</v>
      </c>
      <c r="J9" s="15">
        <v>0</v>
      </c>
      <c r="K9" s="15">
        <v>0</v>
      </c>
      <c r="L9" s="116">
        <f t="shared" si="0"/>
        <v>0</v>
      </c>
      <c r="M9" s="33"/>
    </row>
    <row r="10" spans="1:13" x14ac:dyDescent="0.25">
      <c r="A10" s="3" t="s">
        <v>386</v>
      </c>
      <c r="B10" s="8">
        <v>144</v>
      </c>
      <c r="C10" s="38">
        <v>4.43</v>
      </c>
      <c r="D10" s="8">
        <v>0</v>
      </c>
      <c r="E10" s="8">
        <v>1</v>
      </c>
      <c r="F10" s="8">
        <v>0</v>
      </c>
      <c r="G10" s="9">
        <v>0</v>
      </c>
      <c r="H10" s="15" t="s">
        <v>257</v>
      </c>
      <c r="I10" s="15">
        <v>0</v>
      </c>
      <c r="J10" s="15">
        <v>0</v>
      </c>
      <c r="K10" s="15">
        <v>0</v>
      </c>
      <c r="L10" s="116">
        <f t="shared" si="0"/>
        <v>0</v>
      </c>
      <c r="M10" s="33"/>
    </row>
    <row r="11" spans="1:13" x14ac:dyDescent="0.25">
      <c r="A11" s="3" t="s">
        <v>305</v>
      </c>
      <c r="B11" s="8">
        <v>72</v>
      </c>
      <c r="C11" s="38">
        <v>2.5299999999999998</v>
      </c>
      <c r="D11" s="8">
        <v>0</v>
      </c>
      <c r="E11" s="8">
        <v>0</v>
      </c>
      <c r="F11" s="8">
        <v>1</v>
      </c>
      <c r="G11" s="9">
        <v>0</v>
      </c>
      <c r="H11" s="10">
        <v>0</v>
      </c>
      <c r="I11" s="15" t="s">
        <v>387</v>
      </c>
      <c r="J11" s="15">
        <v>0</v>
      </c>
      <c r="K11" s="15">
        <v>0</v>
      </c>
      <c r="L11" s="116">
        <f t="shared" si="0"/>
        <v>0</v>
      </c>
      <c r="M11" s="33"/>
    </row>
    <row r="12" spans="1:13" x14ac:dyDescent="0.25">
      <c r="A12" s="3" t="s">
        <v>306</v>
      </c>
      <c r="B12" s="8">
        <v>117</v>
      </c>
      <c r="C12" s="38">
        <v>2.65</v>
      </c>
      <c r="D12" s="8">
        <v>0</v>
      </c>
      <c r="E12" s="8">
        <v>1</v>
      </c>
      <c r="F12" s="8">
        <v>0</v>
      </c>
      <c r="G12" s="9">
        <v>0</v>
      </c>
      <c r="H12" s="10">
        <v>0</v>
      </c>
      <c r="I12" s="15" t="s">
        <v>388</v>
      </c>
      <c r="J12" s="15">
        <v>0</v>
      </c>
      <c r="K12" s="15">
        <v>0</v>
      </c>
      <c r="L12" s="116">
        <f t="shared" si="0"/>
        <v>0</v>
      </c>
      <c r="M12" s="33"/>
    </row>
    <row r="13" spans="1:13" x14ac:dyDescent="0.25">
      <c r="A13" s="3" t="s">
        <v>389</v>
      </c>
      <c r="B13" s="8">
        <v>63</v>
      </c>
      <c r="C13" s="38">
        <v>2.99</v>
      </c>
      <c r="D13" s="8">
        <v>0</v>
      </c>
      <c r="E13" s="8">
        <v>0</v>
      </c>
      <c r="F13" s="8">
        <v>1</v>
      </c>
      <c r="G13" s="9">
        <v>0</v>
      </c>
      <c r="H13" s="10">
        <v>0</v>
      </c>
      <c r="I13" s="15" t="s">
        <v>203</v>
      </c>
      <c r="J13" s="15">
        <v>0</v>
      </c>
      <c r="K13" s="15">
        <v>0</v>
      </c>
      <c r="L13" s="116">
        <f t="shared" si="0"/>
        <v>0</v>
      </c>
      <c r="M13" s="33"/>
    </row>
    <row r="14" spans="1:13" x14ac:dyDescent="0.25">
      <c r="A14" s="3" t="s">
        <v>307</v>
      </c>
      <c r="B14" s="8">
        <v>108</v>
      </c>
      <c r="C14" s="38">
        <v>2.08</v>
      </c>
      <c r="D14" s="8">
        <v>0</v>
      </c>
      <c r="E14" s="8">
        <v>1</v>
      </c>
      <c r="F14" s="8">
        <v>0</v>
      </c>
      <c r="G14" s="9">
        <v>0</v>
      </c>
      <c r="H14" s="15" t="s">
        <v>390</v>
      </c>
      <c r="I14" s="15">
        <v>0</v>
      </c>
      <c r="J14" s="15">
        <v>0</v>
      </c>
      <c r="K14" s="15">
        <v>0</v>
      </c>
      <c r="L14" s="116">
        <f t="shared" si="0"/>
        <v>0</v>
      </c>
      <c r="M14" s="33"/>
    </row>
    <row r="15" spans="1:13" x14ac:dyDescent="0.25">
      <c r="A15" s="3" t="s">
        <v>391</v>
      </c>
      <c r="B15" s="8">
        <v>99</v>
      </c>
      <c r="C15" s="38">
        <v>2.9</v>
      </c>
      <c r="D15" s="8">
        <v>0</v>
      </c>
      <c r="E15" s="8">
        <v>1</v>
      </c>
      <c r="F15" s="8">
        <v>0</v>
      </c>
      <c r="G15" s="9">
        <v>0</v>
      </c>
      <c r="H15" s="10">
        <v>0</v>
      </c>
      <c r="I15" s="15" t="s">
        <v>384</v>
      </c>
      <c r="J15" s="15" t="s">
        <v>392</v>
      </c>
      <c r="K15" s="15">
        <v>0</v>
      </c>
      <c r="L15" s="116">
        <f>SUM(D15:G15)-2</f>
        <v>-1</v>
      </c>
      <c r="M15" s="33"/>
    </row>
    <row r="16" spans="1:13" x14ac:dyDescent="0.25">
      <c r="A16" s="3" t="s">
        <v>394</v>
      </c>
      <c r="B16" s="8">
        <v>72</v>
      </c>
      <c r="C16" s="38">
        <v>1.63</v>
      </c>
      <c r="D16" s="8">
        <v>0</v>
      </c>
      <c r="E16" s="8">
        <v>0</v>
      </c>
      <c r="F16" s="8">
        <v>1</v>
      </c>
      <c r="G16" s="9">
        <v>0</v>
      </c>
      <c r="H16" s="10">
        <v>0</v>
      </c>
      <c r="I16" s="15" t="s">
        <v>393</v>
      </c>
      <c r="J16" s="15">
        <v>0</v>
      </c>
      <c r="K16" s="15">
        <v>0</v>
      </c>
      <c r="L16" s="116">
        <f t="shared" si="0"/>
        <v>0</v>
      </c>
      <c r="M16" s="33"/>
    </row>
    <row r="17" spans="1:13" x14ac:dyDescent="0.25">
      <c r="A17" s="3" t="s">
        <v>395</v>
      </c>
      <c r="B17" s="8">
        <v>18</v>
      </c>
      <c r="C17" s="38">
        <v>0.15</v>
      </c>
      <c r="D17" s="8">
        <v>0</v>
      </c>
      <c r="E17" s="8">
        <v>0</v>
      </c>
      <c r="F17" s="8">
        <v>0</v>
      </c>
      <c r="G17" s="9">
        <v>1</v>
      </c>
      <c r="H17" s="10">
        <v>0</v>
      </c>
      <c r="I17" s="15" t="s">
        <v>200</v>
      </c>
      <c r="J17" s="15">
        <v>0</v>
      </c>
      <c r="K17" s="15">
        <v>0</v>
      </c>
      <c r="L17" s="116">
        <f t="shared" si="0"/>
        <v>0</v>
      </c>
      <c r="M17" s="33"/>
    </row>
    <row r="18" spans="1:13" x14ac:dyDescent="0.25">
      <c r="A18" s="3" t="s">
        <v>308</v>
      </c>
      <c r="B18" s="8">
        <v>63</v>
      </c>
      <c r="C18" s="38">
        <v>1.47</v>
      </c>
      <c r="D18" s="8">
        <v>0</v>
      </c>
      <c r="E18" s="8">
        <v>0</v>
      </c>
      <c r="F18" s="8">
        <v>0</v>
      </c>
      <c r="G18" s="9">
        <v>1</v>
      </c>
      <c r="H18" s="10">
        <v>0</v>
      </c>
      <c r="I18" s="15" t="s">
        <v>396</v>
      </c>
      <c r="J18" s="15">
        <v>0</v>
      </c>
      <c r="K18" s="15">
        <v>0</v>
      </c>
      <c r="L18" s="116">
        <f t="shared" si="0"/>
        <v>0</v>
      </c>
      <c r="M18" s="33"/>
    </row>
    <row r="19" spans="1:13" x14ac:dyDescent="0.25">
      <c r="A19" s="3" t="s">
        <v>398</v>
      </c>
      <c r="B19" s="8">
        <v>18</v>
      </c>
      <c r="C19" s="38">
        <v>1.61</v>
      </c>
      <c r="D19" s="8">
        <v>0</v>
      </c>
      <c r="E19" s="8">
        <v>0</v>
      </c>
      <c r="F19" s="8">
        <v>0</v>
      </c>
      <c r="G19" s="9">
        <v>1</v>
      </c>
      <c r="H19" s="10">
        <v>0</v>
      </c>
      <c r="I19" s="10">
        <v>0</v>
      </c>
      <c r="J19" s="10">
        <v>0</v>
      </c>
      <c r="K19" s="10">
        <v>0</v>
      </c>
      <c r="L19" s="116">
        <f>SUM(D19:G19)</f>
        <v>1</v>
      </c>
      <c r="M19" s="33"/>
    </row>
    <row r="20" spans="1:13" x14ac:dyDescent="0.25">
      <c r="A20" s="4" t="s">
        <v>309</v>
      </c>
      <c r="B20" s="11">
        <v>108</v>
      </c>
      <c r="C20" s="39">
        <v>2.29</v>
      </c>
      <c r="D20" s="11">
        <v>0</v>
      </c>
      <c r="E20" s="11">
        <v>1</v>
      </c>
      <c r="F20" s="11">
        <v>0</v>
      </c>
      <c r="G20" s="12">
        <v>0</v>
      </c>
      <c r="H20" s="13">
        <v>0</v>
      </c>
      <c r="I20" s="13" t="s">
        <v>397</v>
      </c>
      <c r="J20" s="13">
        <v>0</v>
      </c>
      <c r="K20" s="13">
        <v>0</v>
      </c>
      <c r="L20" s="117">
        <f t="shared" si="0"/>
        <v>0</v>
      </c>
      <c r="M20" s="33"/>
    </row>
    <row r="21" spans="1:13" x14ac:dyDescent="0.25">
      <c r="J21" s="5" t="s">
        <v>459</v>
      </c>
      <c r="K21" s="5"/>
      <c r="L21" s="25">
        <f>SUM(L5:L20)</f>
        <v>-1</v>
      </c>
      <c r="M21" s="33"/>
    </row>
    <row r="22" spans="1:13" s="69" customFormat="1" ht="18.75" x14ac:dyDescent="0.3">
      <c r="A22" s="73" t="s">
        <v>496</v>
      </c>
      <c r="B22" s="72" t="s">
        <v>509</v>
      </c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33"/>
    </row>
    <row r="23" spans="1:13" x14ac:dyDescent="0.25">
      <c r="A23" s="136" t="s">
        <v>485</v>
      </c>
      <c r="B23" s="138" t="s">
        <v>486</v>
      </c>
      <c r="C23" s="138"/>
      <c r="D23" s="138" t="s">
        <v>487</v>
      </c>
      <c r="E23" s="138"/>
      <c r="F23" s="138"/>
      <c r="G23" s="138"/>
      <c r="H23" s="138" t="s">
        <v>488</v>
      </c>
      <c r="I23" s="138"/>
      <c r="J23" s="138"/>
      <c r="K23" s="138"/>
      <c r="L23" s="141" t="s">
        <v>489</v>
      </c>
      <c r="M23" s="33"/>
    </row>
    <row r="24" spans="1:13" ht="102" x14ac:dyDescent="0.25">
      <c r="A24" s="137"/>
      <c r="B24" s="74" t="s">
        <v>490</v>
      </c>
      <c r="C24" s="74" t="s">
        <v>491</v>
      </c>
      <c r="D24" s="74" t="s">
        <v>522</v>
      </c>
      <c r="E24" s="74" t="s">
        <v>515</v>
      </c>
      <c r="F24" s="74" t="s">
        <v>519</v>
      </c>
      <c r="G24" s="74" t="s">
        <v>516</v>
      </c>
      <c r="H24" s="74" t="s">
        <v>492</v>
      </c>
      <c r="I24" s="74" t="s">
        <v>493</v>
      </c>
      <c r="J24" s="74" t="s">
        <v>494</v>
      </c>
      <c r="K24" s="74" t="s">
        <v>495</v>
      </c>
      <c r="L24" s="142"/>
      <c r="M24" s="33"/>
    </row>
    <row r="25" spans="1:13" x14ac:dyDescent="0.25">
      <c r="A25" s="3" t="s">
        <v>303</v>
      </c>
      <c r="B25" s="8">
        <v>378</v>
      </c>
      <c r="C25" s="38">
        <v>4.99</v>
      </c>
      <c r="D25" s="8">
        <v>0</v>
      </c>
      <c r="E25" s="8">
        <v>1</v>
      </c>
      <c r="F25" s="8">
        <v>0</v>
      </c>
      <c r="G25" s="9">
        <v>0</v>
      </c>
      <c r="H25" s="10">
        <v>0</v>
      </c>
      <c r="I25" s="15" t="s">
        <v>117</v>
      </c>
      <c r="J25" s="15">
        <v>0</v>
      </c>
      <c r="K25" s="15">
        <v>0</v>
      </c>
      <c r="L25" s="115">
        <f>SUM(D25:G25)-1</f>
        <v>0</v>
      </c>
      <c r="M25" s="33"/>
    </row>
    <row r="26" spans="1:13" x14ac:dyDescent="0.25">
      <c r="A26" s="3" t="s">
        <v>379</v>
      </c>
      <c r="B26" s="8">
        <v>18</v>
      </c>
      <c r="C26" s="38">
        <v>3.14</v>
      </c>
      <c r="D26" s="8">
        <v>0</v>
      </c>
      <c r="E26" s="8">
        <v>0</v>
      </c>
      <c r="F26" s="8">
        <v>0</v>
      </c>
      <c r="G26" s="9">
        <v>1</v>
      </c>
      <c r="H26" s="10">
        <v>0</v>
      </c>
      <c r="I26" s="15" t="s">
        <v>378</v>
      </c>
      <c r="J26" s="15">
        <v>0</v>
      </c>
      <c r="K26" s="15">
        <v>0</v>
      </c>
      <c r="L26" s="116">
        <f>SUM(D26:G26)-1</f>
        <v>0</v>
      </c>
      <c r="M26" s="33"/>
    </row>
    <row r="27" spans="1:13" x14ac:dyDescent="0.25">
      <c r="A27" s="3" t="s">
        <v>304</v>
      </c>
      <c r="B27" s="8">
        <v>1017</v>
      </c>
      <c r="C27" s="38">
        <v>0.2</v>
      </c>
      <c r="D27" s="8">
        <v>1</v>
      </c>
      <c r="E27" s="8">
        <v>2</v>
      </c>
      <c r="F27" s="8">
        <v>0</v>
      </c>
      <c r="G27" s="9">
        <v>0</v>
      </c>
      <c r="H27" s="15" t="s">
        <v>380</v>
      </c>
      <c r="I27" s="15" t="s">
        <v>381</v>
      </c>
      <c r="J27" s="15">
        <v>0</v>
      </c>
      <c r="K27" s="15">
        <v>0</v>
      </c>
      <c r="L27" s="116">
        <f>SUM(D27:G27)-3</f>
        <v>0</v>
      </c>
      <c r="M27" s="33"/>
    </row>
    <row r="28" spans="1:13" x14ac:dyDescent="0.25">
      <c r="A28" s="3" t="s">
        <v>383</v>
      </c>
      <c r="B28" s="8">
        <v>126</v>
      </c>
      <c r="C28" s="38">
        <v>2.74</v>
      </c>
      <c r="D28" s="8">
        <v>0</v>
      </c>
      <c r="E28" s="8">
        <v>1</v>
      </c>
      <c r="F28" s="8">
        <v>0</v>
      </c>
      <c r="G28" s="9">
        <v>0</v>
      </c>
      <c r="H28" s="10">
        <v>0</v>
      </c>
      <c r="I28" s="15" t="s">
        <v>382</v>
      </c>
      <c r="J28" s="15">
        <v>0</v>
      </c>
      <c r="K28" s="15">
        <v>0</v>
      </c>
      <c r="L28" s="116">
        <f t="shared" ref="L28:L34" si="1">SUM(D28:G28)-1</f>
        <v>0</v>
      </c>
      <c r="M28" s="33"/>
    </row>
    <row r="29" spans="1:13" x14ac:dyDescent="0.25">
      <c r="A29" s="3" t="s">
        <v>385</v>
      </c>
      <c r="B29" s="8">
        <v>45</v>
      </c>
      <c r="C29" s="38">
        <v>1.49</v>
      </c>
      <c r="D29" s="8">
        <v>0</v>
      </c>
      <c r="E29" s="8">
        <v>0</v>
      </c>
      <c r="F29" s="8">
        <v>1</v>
      </c>
      <c r="G29" s="9">
        <v>0</v>
      </c>
      <c r="H29" s="10">
        <v>0</v>
      </c>
      <c r="I29" s="15" t="s">
        <v>384</v>
      </c>
      <c r="J29" s="15">
        <v>0</v>
      </c>
      <c r="K29" s="15">
        <v>0</v>
      </c>
      <c r="L29" s="116">
        <f t="shared" si="1"/>
        <v>0</v>
      </c>
      <c r="M29" s="33"/>
    </row>
    <row r="30" spans="1:13" x14ac:dyDescent="0.25">
      <c r="A30" s="3" t="s">
        <v>386</v>
      </c>
      <c r="B30" s="8">
        <v>144</v>
      </c>
      <c r="C30" s="38">
        <v>4.43</v>
      </c>
      <c r="D30" s="8">
        <v>0</v>
      </c>
      <c r="E30" s="8">
        <v>1</v>
      </c>
      <c r="F30" s="8">
        <v>0</v>
      </c>
      <c r="G30" s="9">
        <v>0</v>
      </c>
      <c r="H30" s="15" t="s">
        <v>257</v>
      </c>
      <c r="I30" s="15">
        <v>0</v>
      </c>
      <c r="J30" s="15">
        <v>0</v>
      </c>
      <c r="K30" s="15">
        <v>0</v>
      </c>
      <c r="L30" s="116">
        <f t="shared" si="1"/>
        <v>0</v>
      </c>
      <c r="M30" s="33"/>
    </row>
    <row r="31" spans="1:13" x14ac:dyDescent="0.25">
      <c r="A31" s="3" t="s">
        <v>305</v>
      </c>
      <c r="B31" s="8">
        <v>72</v>
      </c>
      <c r="C31" s="38">
        <v>2.5299999999999998</v>
      </c>
      <c r="D31" s="8">
        <v>0</v>
      </c>
      <c r="E31" s="8">
        <v>0</v>
      </c>
      <c r="F31" s="8">
        <v>1</v>
      </c>
      <c r="G31" s="9">
        <v>0</v>
      </c>
      <c r="H31" s="10">
        <v>0</v>
      </c>
      <c r="I31" s="15" t="s">
        <v>387</v>
      </c>
      <c r="J31" s="15">
        <v>0</v>
      </c>
      <c r="K31" s="15">
        <v>0</v>
      </c>
      <c r="L31" s="116">
        <f t="shared" si="1"/>
        <v>0</v>
      </c>
      <c r="M31" s="33"/>
    </row>
    <row r="32" spans="1:13" x14ac:dyDescent="0.25">
      <c r="A32" s="3" t="s">
        <v>306</v>
      </c>
      <c r="B32" s="8">
        <v>117</v>
      </c>
      <c r="C32" s="38">
        <v>2.65</v>
      </c>
      <c r="D32" s="8">
        <v>0</v>
      </c>
      <c r="E32" s="8">
        <v>1</v>
      </c>
      <c r="F32" s="8">
        <v>0</v>
      </c>
      <c r="G32" s="9">
        <v>0</v>
      </c>
      <c r="H32" s="10">
        <v>0</v>
      </c>
      <c r="I32" s="15" t="s">
        <v>388</v>
      </c>
      <c r="J32" s="15">
        <v>0</v>
      </c>
      <c r="K32" s="15">
        <v>0</v>
      </c>
      <c r="L32" s="116">
        <f t="shared" si="1"/>
        <v>0</v>
      </c>
      <c r="M32" s="33"/>
    </row>
    <row r="33" spans="1:13" x14ac:dyDescent="0.25">
      <c r="A33" s="3" t="s">
        <v>389</v>
      </c>
      <c r="B33" s="8">
        <v>63</v>
      </c>
      <c r="C33" s="38">
        <v>2.99</v>
      </c>
      <c r="D33" s="8">
        <v>0</v>
      </c>
      <c r="E33" s="8">
        <v>0</v>
      </c>
      <c r="F33" s="8">
        <v>1</v>
      </c>
      <c r="G33" s="9">
        <v>0</v>
      </c>
      <c r="H33" s="10">
        <v>0</v>
      </c>
      <c r="I33" s="15" t="s">
        <v>203</v>
      </c>
      <c r="J33" s="15">
        <v>0</v>
      </c>
      <c r="K33" s="15">
        <v>0</v>
      </c>
      <c r="L33" s="116">
        <f t="shared" si="1"/>
        <v>0</v>
      </c>
      <c r="M33" s="33"/>
    </row>
    <row r="34" spans="1:13" x14ac:dyDescent="0.25">
      <c r="A34" s="3" t="s">
        <v>307</v>
      </c>
      <c r="B34" s="8">
        <v>108</v>
      </c>
      <c r="C34" s="38">
        <v>2.08</v>
      </c>
      <c r="D34" s="8">
        <v>0</v>
      </c>
      <c r="E34" s="8">
        <v>1</v>
      </c>
      <c r="F34" s="8">
        <v>0</v>
      </c>
      <c r="G34" s="9">
        <v>0</v>
      </c>
      <c r="H34" s="15" t="s">
        <v>390</v>
      </c>
      <c r="I34" s="15">
        <v>0</v>
      </c>
      <c r="J34" s="15">
        <v>0</v>
      </c>
      <c r="K34" s="15">
        <v>0</v>
      </c>
      <c r="L34" s="116">
        <f t="shared" si="1"/>
        <v>0</v>
      </c>
      <c r="M34" s="33"/>
    </row>
    <row r="35" spans="1:13" x14ac:dyDescent="0.25">
      <c r="A35" s="3" t="s">
        <v>391</v>
      </c>
      <c r="B35" s="8">
        <v>99</v>
      </c>
      <c r="C35" s="38">
        <v>2.9</v>
      </c>
      <c r="D35" s="8">
        <v>0</v>
      </c>
      <c r="E35" s="8">
        <v>1</v>
      </c>
      <c r="F35" s="8">
        <v>0</v>
      </c>
      <c r="G35" s="9">
        <v>0</v>
      </c>
      <c r="H35" s="10">
        <v>0</v>
      </c>
      <c r="I35" s="15" t="s">
        <v>384</v>
      </c>
      <c r="J35" s="15" t="s">
        <v>392</v>
      </c>
      <c r="K35" s="15">
        <v>0</v>
      </c>
      <c r="L35" s="116">
        <f>SUM(D35:G35)-2</f>
        <v>-1</v>
      </c>
      <c r="M35" s="33"/>
    </row>
    <row r="36" spans="1:13" x14ac:dyDescent="0.25">
      <c r="A36" s="3" t="s">
        <v>394</v>
      </c>
      <c r="B36" s="8">
        <v>72</v>
      </c>
      <c r="C36" s="38">
        <v>1.63</v>
      </c>
      <c r="D36" s="8">
        <v>0</v>
      </c>
      <c r="E36" s="8">
        <v>0</v>
      </c>
      <c r="F36" s="8">
        <v>1</v>
      </c>
      <c r="G36" s="9">
        <v>0</v>
      </c>
      <c r="H36" s="10">
        <v>0</v>
      </c>
      <c r="I36" s="15" t="s">
        <v>393</v>
      </c>
      <c r="J36" s="15">
        <v>0</v>
      </c>
      <c r="K36" s="15">
        <v>0</v>
      </c>
      <c r="L36" s="116">
        <f>SUM(D36:G36)-1</f>
        <v>0</v>
      </c>
      <c r="M36" s="33"/>
    </row>
    <row r="37" spans="1:13" x14ac:dyDescent="0.25">
      <c r="A37" s="3" t="s">
        <v>395</v>
      </c>
      <c r="B37" s="8">
        <v>18</v>
      </c>
      <c r="C37" s="38">
        <v>0.15</v>
      </c>
      <c r="D37" s="8">
        <v>0</v>
      </c>
      <c r="E37" s="8">
        <v>0</v>
      </c>
      <c r="F37" s="8">
        <v>0</v>
      </c>
      <c r="G37" s="9">
        <v>1</v>
      </c>
      <c r="H37" s="10">
        <v>0</v>
      </c>
      <c r="I37" s="15" t="s">
        <v>200</v>
      </c>
      <c r="J37" s="15">
        <v>0</v>
      </c>
      <c r="K37" s="15">
        <v>0</v>
      </c>
      <c r="L37" s="116">
        <f>SUM(D37:G37)-1</f>
        <v>0</v>
      </c>
      <c r="M37" s="33"/>
    </row>
    <row r="38" spans="1:13" x14ac:dyDescent="0.25">
      <c r="A38" s="3" t="s">
        <v>308</v>
      </c>
      <c r="B38" s="8">
        <v>63</v>
      </c>
      <c r="C38" s="38">
        <v>1.47</v>
      </c>
      <c r="D38" s="8">
        <v>0</v>
      </c>
      <c r="E38" s="8">
        <v>0</v>
      </c>
      <c r="F38" s="8">
        <v>0</v>
      </c>
      <c r="G38" s="9">
        <v>1</v>
      </c>
      <c r="H38" s="10">
        <v>0</v>
      </c>
      <c r="I38" s="15" t="s">
        <v>396</v>
      </c>
      <c r="J38" s="15">
        <v>0</v>
      </c>
      <c r="K38" s="15">
        <v>0</v>
      </c>
      <c r="L38" s="116">
        <f>SUM(D38:G38)-1</f>
        <v>0</v>
      </c>
      <c r="M38" s="33"/>
    </row>
    <row r="39" spans="1:13" x14ac:dyDescent="0.25">
      <c r="A39" s="3" t="s">
        <v>398</v>
      </c>
      <c r="B39" s="8">
        <v>18</v>
      </c>
      <c r="C39" s="38">
        <v>1.61</v>
      </c>
      <c r="D39" s="8">
        <v>0</v>
      </c>
      <c r="E39" s="8">
        <v>0</v>
      </c>
      <c r="F39" s="8">
        <v>0</v>
      </c>
      <c r="G39" s="9">
        <v>1</v>
      </c>
      <c r="H39" s="10">
        <v>0</v>
      </c>
      <c r="I39" s="10">
        <v>0</v>
      </c>
      <c r="J39" s="10">
        <v>0</v>
      </c>
      <c r="K39" s="10">
        <v>0</v>
      </c>
      <c r="L39" s="116">
        <f>SUM(D39:G39)</f>
        <v>1</v>
      </c>
      <c r="M39" s="33"/>
    </row>
    <row r="40" spans="1:13" x14ac:dyDescent="0.25">
      <c r="A40" s="4" t="s">
        <v>309</v>
      </c>
      <c r="B40" s="11">
        <v>108</v>
      </c>
      <c r="C40" s="39">
        <v>2.29</v>
      </c>
      <c r="D40" s="31">
        <v>0</v>
      </c>
      <c r="E40" s="11">
        <v>1</v>
      </c>
      <c r="F40" s="11">
        <v>0</v>
      </c>
      <c r="G40" s="12">
        <v>0</v>
      </c>
      <c r="H40" s="13">
        <v>0</v>
      </c>
      <c r="I40" s="13" t="s">
        <v>397</v>
      </c>
      <c r="J40" s="13">
        <v>0</v>
      </c>
      <c r="K40" s="13">
        <v>0</v>
      </c>
      <c r="L40" s="117">
        <f>SUM(D40:G40)-1</f>
        <v>0</v>
      </c>
      <c r="M40" s="33"/>
    </row>
    <row r="41" spans="1:13" x14ac:dyDescent="0.25">
      <c r="J41" s="5" t="s">
        <v>459</v>
      </c>
      <c r="K41" s="5"/>
      <c r="L41" s="25">
        <f>SUM(L25:L40)</f>
        <v>0</v>
      </c>
      <c r="M41" s="33"/>
    </row>
    <row r="42" spans="1:13" s="104" customFormat="1" x14ac:dyDescent="0.25">
      <c r="A42" s="134" t="s">
        <v>513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</row>
  </sheetData>
  <mergeCells count="12">
    <mergeCell ref="A1:L1"/>
    <mergeCell ref="B3:C3"/>
    <mergeCell ref="D3:G3"/>
    <mergeCell ref="H3:K3"/>
    <mergeCell ref="A3:A4"/>
    <mergeCell ref="L3:L4"/>
    <mergeCell ref="B23:C23"/>
    <mergeCell ref="D23:G23"/>
    <mergeCell ref="H23:K23"/>
    <mergeCell ref="L23:L24"/>
    <mergeCell ref="A42:L42"/>
    <mergeCell ref="A23:A24"/>
  </mergeCells>
  <pageMargins left="0.7" right="0.7" top="0.75" bottom="0.75" header="0.3" footer="0.3"/>
  <ignoredErrors>
    <ignoredError sqref="L5:L6 L8:L14 L16:L18 L20 L25:L26 L28:L34 L36:L38 L40" formulaRange="1"/>
    <ignoredError sqref="L7 L15 L19 L27 L35 L39" formula="1" formulaRange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Normal="100" workbookViewId="0">
      <selection activeCell="G27" sqref="G27"/>
    </sheetView>
  </sheetViews>
  <sheetFormatPr defaultRowHeight="15" x14ac:dyDescent="0.25"/>
  <cols>
    <col min="1" max="1" width="18.28515625" bestFit="1" customWidth="1"/>
    <col min="2" max="12" width="13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497</v>
      </c>
      <c r="B2" t="s">
        <v>508</v>
      </c>
    </row>
    <row r="3" spans="1:13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s="48" customFormat="1" ht="102" x14ac:dyDescent="0.25">
      <c r="A4" s="137"/>
      <c r="B4" s="68" t="s">
        <v>490</v>
      </c>
      <c r="C4" s="68" t="s">
        <v>491</v>
      </c>
      <c r="D4" s="68" t="s">
        <v>521</v>
      </c>
      <c r="E4" s="68" t="s">
        <v>517</v>
      </c>
      <c r="F4" s="68" t="s">
        <v>520</v>
      </c>
      <c r="G4" s="68" t="s">
        <v>518</v>
      </c>
      <c r="H4" s="68" t="s">
        <v>492</v>
      </c>
      <c r="I4" s="68" t="s">
        <v>493</v>
      </c>
      <c r="J4" s="68" t="s">
        <v>494</v>
      </c>
      <c r="K4" s="68" t="s">
        <v>495</v>
      </c>
      <c r="L4" s="142"/>
      <c r="M4" s="111"/>
    </row>
    <row r="5" spans="1:13" ht="14.45" x14ac:dyDescent="0.3">
      <c r="A5" s="3" t="s">
        <v>336</v>
      </c>
      <c r="B5" s="8">
        <v>153</v>
      </c>
      <c r="C5" s="38">
        <v>1.63</v>
      </c>
      <c r="D5" s="8">
        <v>0</v>
      </c>
      <c r="E5" s="8">
        <v>1</v>
      </c>
      <c r="F5" s="8">
        <v>0</v>
      </c>
      <c r="G5" s="9">
        <v>0</v>
      </c>
      <c r="H5" s="15" t="s">
        <v>259</v>
      </c>
      <c r="I5" s="15">
        <v>0</v>
      </c>
      <c r="J5" s="15">
        <v>0</v>
      </c>
      <c r="K5" s="15">
        <v>0</v>
      </c>
      <c r="L5" s="115">
        <f>SUM(D5:G5)-1</f>
        <v>0</v>
      </c>
      <c r="M5" s="33"/>
    </row>
    <row r="6" spans="1:13" ht="14.45" x14ac:dyDescent="0.3">
      <c r="A6" s="3" t="s">
        <v>337</v>
      </c>
      <c r="B6" s="8">
        <v>621</v>
      </c>
      <c r="C6" s="38">
        <v>0.13</v>
      </c>
      <c r="D6" s="8">
        <v>1</v>
      </c>
      <c r="E6" s="8">
        <v>0</v>
      </c>
      <c r="F6" s="8">
        <v>0</v>
      </c>
      <c r="G6" s="9">
        <v>0</v>
      </c>
      <c r="H6" s="15" t="s">
        <v>399</v>
      </c>
      <c r="I6" s="15">
        <v>0</v>
      </c>
      <c r="J6" s="15">
        <v>0</v>
      </c>
      <c r="K6" s="15">
        <v>0</v>
      </c>
      <c r="L6" s="116">
        <f t="shared" ref="L6:L26" si="0">SUM(D6:G6)-1</f>
        <v>0</v>
      </c>
      <c r="M6" s="33"/>
    </row>
    <row r="7" spans="1:13" x14ac:dyDescent="0.25">
      <c r="A7" s="3" t="s">
        <v>338</v>
      </c>
      <c r="B7" s="8">
        <v>225</v>
      </c>
      <c r="C7" s="38">
        <v>1.39</v>
      </c>
      <c r="D7" s="8">
        <v>0</v>
      </c>
      <c r="E7" s="8">
        <v>1</v>
      </c>
      <c r="F7" s="8">
        <v>0</v>
      </c>
      <c r="G7" s="9">
        <v>0</v>
      </c>
      <c r="H7" s="10">
        <v>0</v>
      </c>
      <c r="I7" s="15" t="s">
        <v>237</v>
      </c>
      <c r="J7" s="15">
        <v>0</v>
      </c>
      <c r="K7" s="15">
        <v>0</v>
      </c>
      <c r="L7" s="116">
        <f t="shared" si="0"/>
        <v>0</v>
      </c>
      <c r="M7" s="33"/>
    </row>
    <row r="8" spans="1:13" x14ac:dyDescent="0.25">
      <c r="A8" s="3" t="s">
        <v>339</v>
      </c>
      <c r="B8" s="8">
        <v>72</v>
      </c>
      <c r="C8" s="38">
        <v>0.03</v>
      </c>
      <c r="D8" s="8">
        <v>0</v>
      </c>
      <c r="E8" s="8">
        <v>0</v>
      </c>
      <c r="F8" s="8">
        <v>0</v>
      </c>
      <c r="G8" s="9">
        <v>1</v>
      </c>
      <c r="H8" s="10" t="s">
        <v>400</v>
      </c>
      <c r="I8" s="10">
        <v>0</v>
      </c>
      <c r="J8" s="10">
        <v>0</v>
      </c>
      <c r="K8" s="10">
        <v>0</v>
      </c>
      <c r="L8" s="116">
        <f t="shared" si="0"/>
        <v>0</v>
      </c>
      <c r="M8" s="33"/>
    </row>
    <row r="9" spans="1:13" x14ac:dyDescent="0.25">
      <c r="A9" s="3" t="s">
        <v>340</v>
      </c>
      <c r="B9" s="8">
        <v>216</v>
      </c>
      <c r="C9" s="38">
        <v>2.39</v>
      </c>
      <c r="D9" s="8">
        <v>0</v>
      </c>
      <c r="E9" s="8">
        <v>1</v>
      </c>
      <c r="F9" s="8">
        <v>0</v>
      </c>
      <c r="G9" s="9">
        <v>0</v>
      </c>
      <c r="H9" s="10">
        <v>0</v>
      </c>
      <c r="I9" s="15" t="s">
        <v>401</v>
      </c>
      <c r="J9" s="15" t="s">
        <v>18</v>
      </c>
      <c r="K9" s="10">
        <v>0</v>
      </c>
      <c r="L9" s="116">
        <f>SUM(D9:G9)-3</f>
        <v>-2</v>
      </c>
      <c r="M9" s="33"/>
    </row>
    <row r="10" spans="1:13" x14ac:dyDescent="0.25">
      <c r="A10" s="3" t="s">
        <v>341</v>
      </c>
      <c r="B10" s="8">
        <v>135</v>
      </c>
      <c r="C10" s="38">
        <v>1.36</v>
      </c>
      <c r="D10" s="8">
        <v>0</v>
      </c>
      <c r="E10" s="8">
        <v>1</v>
      </c>
      <c r="F10" s="8">
        <v>0</v>
      </c>
      <c r="G10" s="9">
        <v>0</v>
      </c>
      <c r="H10" s="10">
        <v>0</v>
      </c>
      <c r="I10" s="10">
        <v>0</v>
      </c>
      <c r="J10" s="15" t="s">
        <v>402</v>
      </c>
      <c r="K10" s="10">
        <v>0</v>
      </c>
      <c r="L10" s="116">
        <f t="shared" si="0"/>
        <v>0</v>
      </c>
      <c r="M10" s="33"/>
    </row>
    <row r="11" spans="1:13" x14ac:dyDescent="0.25">
      <c r="A11" s="3" t="s">
        <v>403</v>
      </c>
      <c r="B11" s="8">
        <v>72</v>
      </c>
      <c r="C11" s="38">
        <v>2.96</v>
      </c>
      <c r="D11" s="8">
        <v>0</v>
      </c>
      <c r="E11" s="8">
        <v>0</v>
      </c>
      <c r="F11" s="8">
        <v>1</v>
      </c>
      <c r="G11" s="9">
        <v>0</v>
      </c>
      <c r="H11" s="10">
        <v>0</v>
      </c>
      <c r="I11" s="15" t="s">
        <v>226</v>
      </c>
      <c r="J11" s="15">
        <v>0</v>
      </c>
      <c r="K11" s="10">
        <v>0</v>
      </c>
      <c r="L11" s="116">
        <f t="shared" si="0"/>
        <v>0</v>
      </c>
      <c r="M11" s="33"/>
    </row>
    <row r="12" spans="1:13" x14ac:dyDescent="0.25">
      <c r="A12" s="3" t="s">
        <v>342</v>
      </c>
      <c r="B12" s="8">
        <v>477</v>
      </c>
      <c r="C12" s="38">
        <v>1.67</v>
      </c>
      <c r="D12" s="8">
        <v>0</v>
      </c>
      <c r="E12" s="8">
        <v>1</v>
      </c>
      <c r="F12" s="8">
        <v>0</v>
      </c>
      <c r="G12" s="9">
        <v>0</v>
      </c>
      <c r="H12" s="15" t="s">
        <v>404</v>
      </c>
      <c r="I12" s="15">
        <v>0</v>
      </c>
      <c r="J12" s="15" t="s">
        <v>405</v>
      </c>
      <c r="K12" s="10">
        <v>0</v>
      </c>
      <c r="L12" s="116">
        <f>SUM(D12:G12)-2</f>
        <v>-1</v>
      </c>
      <c r="M12" s="33"/>
    </row>
    <row r="13" spans="1:13" x14ac:dyDescent="0.25">
      <c r="A13" s="3" t="s">
        <v>406</v>
      </c>
      <c r="B13" s="8">
        <v>27</v>
      </c>
      <c r="C13" s="38">
        <v>1.82</v>
      </c>
      <c r="D13" s="8">
        <v>0</v>
      </c>
      <c r="E13" s="8">
        <v>0</v>
      </c>
      <c r="F13" s="8">
        <v>0</v>
      </c>
      <c r="G13" s="9">
        <v>1</v>
      </c>
      <c r="H13" s="10">
        <v>0</v>
      </c>
      <c r="I13" s="15" t="s">
        <v>378</v>
      </c>
      <c r="J13" s="15">
        <v>0</v>
      </c>
      <c r="K13" s="10">
        <v>0</v>
      </c>
      <c r="L13" s="116">
        <f t="shared" si="0"/>
        <v>0</v>
      </c>
      <c r="M13" s="33"/>
    </row>
    <row r="14" spans="1:13" x14ac:dyDescent="0.25">
      <c r="A14" s="3" t="s">
        <v>343</v>
      </c>
      <c r="B14" s="8">
        <v>117</v>
      </c>
      <c r="C14" s="38">
        <v>1.69</v>
      </c>
      <c r="D14" s="8">
        <v>0</v>
      </c>
      <c r="E14" s="8">
        <v>1</v>
      </c>
      <c r="F14" s="8">
        <v>0</v>
      </c>
      <c r="G14" s="9">
        <v>0</v>
      </c>
      <c r="H14" s="10">
        <v>0</v>
      </c>
      <c r="I14" s="10">
        <v>0</v>
      </c>
      <c r="J14" s="15" t="s">
        <v>85</v>
      </c>
      <c r="K14" s="10">
        <v>0</v>
      </c>
      <c r="L14" s="116">
        <f t="shared" si="0"/>
        <v>0</v>
      </c>
      <c r="M14" s="33"/>
    </row>
    <row r="15" spans="1:13" x14ac:dyDescent="0.25">
      <c r="A15" s="3" t="s">
        <v>344</v>
      </c>
      <c r="B15" s="8">
        <v>270</v>
      </c>
      <c r="C15" s="38">
        <v>2.14</v>
      </c>
      <c r="D15" s="8">
        <v>0</v>
      </c>
      <c r="E15" s="8">
        <v>1</v>
      </c>
      <c r="F15" s="8">
        <v>0</v>
      </c>
      <c r="G15" s="9">
        <v>0</v>
      </c>
      <c r="H15" s="10">
        <v>0</v>
      </c>
      <c r="I15" s="15" t="s">
        <v>407</v>
      </c>
      <c r="J15" s="15">
        <v>0</v>
      </c>
      <c r="K15" s="10">
        <v>0</v>
      </c>
      <c r="L15" s="116">
        <f t="shared" si="0"/>
        <v>0</v>
      </c>
      <c r="M15" s="33"/>
    </row>
    <row r="16" spans="1:13" x14ac:dyDescent="0.25">
      <c r="A16" s="3" t="s">
        <v>345</v>
      </c>
      <c r="B16" s="8">
        <v>36</v>
      </c>
      <c r="C16" s="38">
        <v>0.4</v>
      </c>
      <c r="D16" s="8">
        <v>0</v>
      </c>
      <c r="E16" s="8">
        <v>0</v>
      </c>
      <c r="F16" s="8">
        <v>0</v>
      </c>
      <c r="G16" s="9">
        <v>1</v>
      </c>
      <c r="H16" s="10">
        <v>0</v>
      </c>
      <c r="I16" s="15" t="s">
        <v>408</v>
      </c>
      <c r="J16" s="15">
        <v>0</v>
      </c>
      <c r="K16" s="10">
        <v>0</v>
      </c>
      <c r="L16" s="116">
        <f t="shared" si="0"/>
        <v>0</v>
      </c>
      <c r="M16" s="33"/>
    </row>
    <row r="17" spans="1:13" x14ac:dyDescent="0.25">
      <c r="A17" s="3" t="s">
        <v>410</v>
      </c>
      <c r="B17" s="8">
        <v>0</v>
      </c>
      <c r="C17" s="38">
        <v>0.11</v>
      </c>
      <c r="D17" s="8">
        <v>0</v>
      </c>
      <c r="E17" s="8">
        <v>0</v>
      </c>
      <c r="F17" s="8">
        <v>0</v>
      </c>
      <c r="G17" s="9">
        <v>1</v>
      </c>
      <c r="H17" s="10">
        <v>0</v>
      </c>
      <c r="I17" s="10">
        <v>0</v>
      </c>
      <c r="J17" s="10">
        <v>0</v>
      </c>
      <c r="K17" s="10">
        <v>0</v>
      </c>
      <c r="L17" s="116">
        <f>SUM(D17:G17)</f>
        <v>1</v>
      </c>
      <c r="M17" s="33"/>
    </row>
    <row r="18" spans="1:13" x14ac:dyDescent="0.25">
      <c r="A18" s="3" t="s">
        <v>346</v>
      </c>
      <c r="B18" s="8">
        <v>261</v>
      </c>
      <c r="C18" s="38">
        <v>2.12</v>
      </c>
      <c r="D18" s="8">
        <v>0</v>
      </c>
      <c r="E18" s="8">
        <v>1</v>
      </c>
      <c r="F18" s="8">
        <v>0</v>
      </c>
      <c r="G18" s="9">
        <v>0</v>
      </c>
      <c r="H18" s="15" t="s">
        <v>409</v>
      </c>
      <c r="I18" s="15">
        <v>0</v>
      </c>
      <c r="J18" s="15">
        <v>0</v>
      </c>
      <c r="K18" s="15">
        <v>0</v>
      </c>
      <c r="L18" s="116">
        <f t="shared" si="0"/>
        <v>0</v>
      </c>
      <c r="M18" s="33"/>
    </row>
    <row r="19" spans="1:13" x14ac:dyDescent="0.25">
      <c r="A19" s="3" t="s">
        <v>347</v>
      </c>
      <c r="B19" s="8">
        <v>162</v>
      </c>
      <c r="C19" s="40">
        <v>2</v>
      </c>
      <c r="D19" s="8">
        <v>0</v>
      </c>
      <c r="E19" s="8">
        <v>1</v>
      </c>
      <c r="F19" s="8">
        <v>0</v>
      </c>
      <c r="G19" s="9">
        <v>0</v>
      </c>
      <c r="H19" s="10">
        <v>0</v>
      </c>
      <c r="I19" s="15" t="s">
        <v>411</v>
      </c>
      <c r="J19" s="15">
        <v>0</v>
      </c>
      <c r="K19" s="15">
        <v>0</v>
      </c>
      <c r="L19" s="116">
        <f t="shared" si="0"/>
        <v>0</v>
      </c>
      <c r="M19" s="33"/>
    </row>
    <row r="20" spans="1:13" x14ac:dyDescent="0.25">
      <c r="A20" s="3" t="s">
        <v>348</v>
      </c>
      <c r="B20" s="8">
        <v>342</v>
      </c>
      <c r="C20" s="38">
        <v>2.08</v>
      </c>
      <c r="D20" s="8">
        <v>0</v>
      </c>
      <c r="E20" s="8">
        <v>1</v>
      </c>
      <c r="F20" s="8">
        <v>0</v>
      </c>
      <c r="G20" s="9">
        <v>0</v>
      </c>
      <c r="H20" s="15" t="s">
        <v>412</v>
      </c>
      <c r="I20" s="15">
        <v>0</v>
      </c>
      <c r="J20" s="15" t="s">
        <v>378</v>
      </c>
      <c r="K20" s="15">
        <v>0</v>
      </c>
      <c r="L20" s="116">
        <f>SUM(D20:G20)-2</f>
        <v>-1</v>
      </c>
      <c r="M20" s="33"/>
    </row>
    <row r="21" spans="1:13" x14ac:dyDescent="0.25">
      <c r="A21" s="3" t="s">
        <v>349</v>
      </c>
      <c r="B21" s="8">
        <v>783</v>
      </c>
      <c r="C21" s="38">
        <v>0.49</v>
      </c>
      <c r="D21" s="8">
        <v>1</v>
      </c>
      <c r="E21" s="8">
        <v>1</v>
      </c>
      <c r="F21" s="8">
        <v>0</v>
      </c>
      <c r="G21" s="9">
        <v>0</v>
      </c>
      <c r="H21" s="15" t="s">
        <v>413</v>
      </c>
      <c r="I21" s="15" t="s">
        <v>414</v>
      </c>
      <c r="J21" s="15">
        <v>0</v>
      </c>
      <c r="K21" s="15">
        <v>0</v>
      </c>
      <c r="L21" s="116">
        <f>SUM(D21:G21)-2</f>
        <v>0</v>
      </c>
      <c r="M21" s="33"/>
    </row>
    <row r="22" spans="1:13" x14ac:dyDescent="0.25">
      <c r="A22" s="3" t="s">
        <v>353</v>
      </c>
      <c r="B22" s="8">
        <v>12501</v>
      </c>
      <c r="C22" s="38">
        <v>3.8</v>
      </c>
      <c r="D22" s="8">
        <v>20</v>
      </c>
      <c r="E22" s="8">
        <v>0</v>
      </c>
      <c r="F22" s="8">
        <v>0</v>
      </c>
      <c r="G22" s="9">
        <v>0</v>
      </c>
      <c r="H22" s="15" t="s">
        <v>416</v>
      </c>
      <c r="I22" s="15" t="s">
        <v>417</v>
      </c>
      <c r="J22" s="15">
        <v>0</v>
      </c>
      <c r="K22" s="15" t="s">
        <v>474</v>
      </c>
      <c r="L22" s="116">
        <f>SUM(D22:G22)-20</f>
        <v>0</v>
      </c>
      <c r="M22" s="33"/>
    </row>
    <row r="23" spans="1:13" x14ac:dyDescent="0.25">
      <c r="A23" s="3" t="s">
        <v>350</v>
      </c>
      <c r="B23" s="8">
        <v>207</v>
      </c>
      <c r="C23" s="38">
        <v>1.46</v>
      </c>
      <c r="D23" s="8">
        <v>0</v>
      </c>
      <c r="E23" s="8">
        <v>1</v>
      </c>
      <c r="F23" s="8">
        <v>0</v>
      </c>
      <c r="G23" s="9">
        <v>0</v>
      </c>
      <c r="H23" s="10">
        <v>0</v>
      </c>
      <c r="I23" s="15" t="s">
        <v>418</v>
      </c>
      <c r="J23" s="15">
        <v>0</v>
      </c>
      <c r="K23" s="15">
        <v>0</v>
      </c>
      <c r="L23" s="116">
        <f t="shared" si="0"/>
        <v>0</v>
      </c>
      <c r="M23" s="33"/>
    </row>
    <row r="24" spans="1:13" x14ac:dyDescent="0.25">
      <c r="A24" s="3" t="s">
        <v>419</v>
      </c>
      <c r="B24" s="8">
        <v>180</v>
      </c>
      <c r="C24" s="38">
        <v>4.2300000000000004</v>
      </c>
      <c r="D24" s="8">
        <v>0</v>
      </c>
      <c r="E24" s="8">
        <v>1</v>
      </c>
      <c r="F24" s="8">
        <v>0</v>
      </c>
      <c r="G24" s="9">
        <v>0</v>
      </c>
      <c r="H24" s="10">
        <v>0</v>
      </c>
      <c r="I24" s="15" t="s">
        <v>103</v>
      </c>
      <c r="J24" s="15">
        <v>0</v>
      </c>
      <c r="K24" s="15">
        <v>0</v>
      </c>
      <c r="L24" s="116">
        <f t="shared" si="0"/>
        <v>0</v>
      </c>
      <c r="M24" s="33"/>
    </row>
    <row r="25" spans="1:13" x14ac:dyDescent="0.25">
      <c r="A25" s="3" t="s">
        <v>420</v>
      </c>
      <c r="B25" s="8">
        <v>90</v>
      </c>
      <c r="C25" s="38">
        <v>2.95</v>
      </c>
      <c r="D25" s="8">
        <v>0</v>
      </c>
      <c r="E25" s="8">
        <v>0</v>
      </c>
      <c r="F25" s="8">
        <v>1</v>
      </c>
      <c r="G25" s="9">
        <v>0</v>
      </c>
      <c r="H25" s="10" t="s">
        <v>411</v>
      </c>
      <c r="I25" s="10">
        <v>0</v>
      </c>
      <c r="J25" s="10">
        <v>0</v>
      </c>
      <c r="K25" s="10">
        <v>0</v>
      </c>
      <c r="L25" s="116">
        <f t="shared" si="0"/>
        <v>0</v>
      </c>
      <c r="M25" s="33"/>
    </row>
    <row r="26" spans="1:13" x14ac:dyDescent="0.25">
      <c r="A26" s="4" t="s">
        <v>351</v>
      </c>
      <c r="B26" s="11">
        <v>585</v>
      </c>
      <c r="C26" s="39">
        <v>1.0900000000000001</v>
      </c>
      <c r="D26" s="11">
        <v>1</v>
      </c>
      <c r="E26" s="11">
        <v>0</v>
      </c>
      <c r="F26" s="11">
        <v>0</v>
      </c>
      <c r="G26" s="12">
        <v>0</v>
      </c>
      <c r="H26" s="13" t="s">
        <v>421</v>
      </c>
      <c r="I26" s="13">
        <v>0</v>
      </c>
      <c r="J26" s="13">
        <v>0</v>
      </c>
      <c r="K26" s="13">
        <v>0</v>
      </c>
      <c r="L26" s="117">
        <f t="shared" si="0"/>
        <v>0</v>
      </c>
      <c r="M26" s="33"/>
    </row>
    <row r="27" spans="1:13" x14ac:dyDescent="0.25">
      <c r="J27" s="5" t="s">
        <v>459</v>
      </c>
      <c r="K27" s="5"/>
      <c r="L27" s="25">
        <f>SUM(L5:L26)</f>
        <v>-3</v>
      </c>
      <c r="M27" s="33"/>
    </row>
    <row r="28" spans="1:13" s="67" customFormat="1" ht="18.75" x14ac:dyDescent="0.3">
      <c r="A28" s="73" t="s">
        <v>497</v>
      </c>
      <c r="B28" s="69" t="s">
        <v>509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33"/>
    </row>
    <row r="29" spans="1:13" x14ac:dyDescent="0.25">
      <c r="A29" s="136" t="s">
        <v>485</v>
      </c>
      <c r="B29" s="138" t="s">
        <v>486</v>
      </c>
      <c r="C29" s="138"/>
      <c r="D29" s="138" t="s">
        <v>487</v>
      </c>
      <c r="E29" s="138"/>
      <c r="F29" s="138"/>
      <c r="G29" s="138"/>
      <c r="H29" s="138" t="s">
        <v>488</v>
      </c>
      <c r="I29" s="138"/>
      <c r="J29" s="138"/>
      <c r="K29" s="138"/>
      <c r="L29" s="141" t="s">
        <v>489</v>
      </c>
      <c r="M29" s="33"/>
    </row>
    <row r="30" spans="1:13" ht="102" x14ac:dyDescent="0.25">
      <c r="A30" s="137"/>
      <c r="B30" s="71" t="s">
        <v>490</v>
      </c>
      <c r="C30" s="71" t="s">
        <v>491</v>
      </c>
      <c r="D30" s="71" t="s">
        <v>522</v>
      </c>
      <c r="E30" s="71" t="s">
        <v>515</v>
      </c>
      <c r="F30" s="71" t="s">
        <v>519</v>
      </c>
      <c r="G30" s="71" t="s">
        <v>516</v>
      </c>
      <c r="H30" s="71" t="s">
        <v>492</v>
      </c>
      <c r="I30" s="71" t="s">
        <v>493</v>
      </c>
      <c r="J30" s="71" t="s">
        <v>494</v>
      </c>
      <c r="K30" s="71" t="s">
        <v>495</v>
      </c>
      <c r="L30" s="142"/>
      <c r="M30" s="33"/>
    </row>
    <row r="31" spans="1:13" x14ac:dyDescent="0.25">
      <c r="A31" s="3" t="s">
        <v>336</v>
      </c>
      <c r="B31" s="8">
        <v>153</v>
      </c>
      <c r="C31" s="38">
        <v>1.63</v>
      </c>
      <c r="D31" s="8">
        <v>0</v>
      </c>
      <c r="E31" s="8">
        <v>1</v>
      </c>
      <c r="F31" s="8">
        <v>0</v>
      </c>
      <c r="G31" s="9">
        <v>0</v>
      </c>
      <c r="H31" s="15" t="s">
        <v>259</v>
      </c>
      <c r="I31" s="15">
        <v>0</v>
      </c>
      <c r="J31" s="15">
        <v>0</v>
      </c>
      <c r="K31" s="15">
        <v>0</v>
      </c>
      <c r="L31" s="115">
        <f>SUM(D31:G31)-1</f>
        <v>0</v>
      </c>
      <c r="M31" s="33"/>
    </row>
    <row r="32" spans="1:13" x14ac:dyDescent="0.25">
      <c r="A32" s="3" t="s">
        <v>337</v>
      </c>
      <c r="B32" s="8">
        <v>621</v>
      </c>
      <c r="C32" s="38">
        <v>0.13</v>
      </c>
      <c r="D32" s="8">
        <v>1</v>
      </c>
      <c r="E32" s="8">
        <v>0</v>
      </c>
      <c r="F32" s="8">
        <v>0</v>
      </c>
      <c r="G32" s="9">
        <v>0</v>
      </c>
      <c r="H32" s="15" t="s">
        <v>399</v>
      </c>
      <c r="I32" s="15">
        <v>0</v>
      </c>
      <c r="J32" s="15">
        <v>0</v>
      </c>
      <c r="K32" s="15">
        <v>0</v>
      </c>
      <c r="L32" s="116">
        <f>SUM(D32:G32)-1</f>
        <v>0</v>
      </c>
      <c r="M32" s="33"/>
    </row>
    <row r="33" spans="1:13" x14ac:dyDescent="0.25">
      <c r="A33" s="3" t="s">
        <v>338</v>
      </c>
      <c r="B33" s="8">
        <v>225</v>
      </c>
      <c r="C33" s="38">
        <v>1.39</v>
      </c>
      <c r="D33" s="8">
        <v>0</v>
      </c>
      <c r="E33" s="8">
        <v>1</v>
      </c>
      <c r="F33" s="8">
        <v>0</v>
      </c>
      <c r="G33" s="9">
        <v>0</v>
      </c>
      <c r="H33" s="10">
        <v>0</v>
      </c>
      <c r="I33" s="15" t="s">
        <v>237</v>
      </c>
      <c r="J33" s="15">
        <v>0</v>
      </c>
      <c r="K33" s="15">
        <v>0</v>
      </c>
      <c r="L33" s="116">
        <f>SUM(D33:G33)-1</f>
        <v>0</v>
      </c>
      <c r="M33" s="33"/>
    </row>
    <row r="34" spans="1:13" x14ac:dyDescent="0.25">
      <c r="A34" s="3" t="s">
        <v>339</v>
      </c>
      <c r="B34" s="8">
        <v>72</v>
      </c>
      <c r="C34" s="38">
        <v>0.03</v>
      </c>
      <c r="D34" s="8">
        <v>0</v>
      </c>
      <c r="E34" s="8">
        <v>0</v>
      </c>
      <c r="F34" s="8">
        <v>0</v>
      </c>
      <c r="G34" s="9">
        <v>1</v>
      </c>
      <c r="H34" s="10" t="s">
        <v>400</v>
      </c>
      <c r="I34" s="10">
        <v>0</v>
      </c>
      <c r="J34" s="10">
        <v>0</v>
      </c>
      <c r="K34" s="10">
        <v>0</v>
      </c>
      <c r="L34" s="116">
        <f>SUM(D34:G34)-1</f>
        <v>0</v>
      </c>
      <c r="M34" s="33"/>
    </row>
    <row r="35" spans="1:13" x14ac:dyDescent="0.25">
      <c r="A35" s="3" t="s">
        <v>340</v>
      </c>
      <c r="B35" s="8">
        <v>216</v>
      </c>
      <c r="C35" s="38">
        <v>2.39</v>
      </c>
      <c r="D35" s="8">
        <v>0</v>
      </c>
      <c r="E35" s="8">
        <v>1</v>
      </c>
      <c r="F35" s="8">
        <v>0</v>
      </c>
      <c r="G35" s="9">
        <v>0</v>
      </c>
      <c r="H35" s="10">
        <v>0</v>
      </c>
      <c r="I35" s="15" t="s">
        <v>401</v>
      </c>
      <c r="J35" s="15" t="s">
        <v>18</v>
      </c>
      <c r="K35" s="10">
        <v>0</v>
      </c>
      <c r="L35" s="116">
        <f>SUM(D35:G35)-3</f>
        <v>-2</v>
      </c>
      <c r="M35" s="33"/>
    </row>
    <row r="36" spans="1:13" x14ac:dyDescent="0.25">
      <c r="A36" s="3" t="s">
        <v>341</v>
      </c>
      <c r="B36" s="8">
        <v>135</v>
      </c>
      <c r="C36" s="38">
        <v>1.36</v>
      </c>
      <c r="D36" s="8">
        <v>0</v>
      </c>
      <c r="E36" s="8">
        <v>1</v>
      </c>
      <c r="F36" s="8">
        <v>0</v>
      </c>
      <c r="G36" s="9">
        <v>0</v>
      </c>
      <c r="H36" s="10">
        <v>0</v>
      </c>
      <c r="I36" s="10">
        <v>0</v>
      </c>
      <c r="J36" s="15" t="s">
        <v>402</v>
      </c>
      <c r="K36" s="10">
        <v>0</v>
      </c>
      <c r="L36" s="116">
        <f>SUM(D36:G36)-1</f>
        <v>0</v>
      </c>
      <c r="M36" s="33"/>
    </row>
    <row r="37" spans="1:13" x14ac:dyDescent="0.25">
      <c r="A37" s="3" t="s">
        <v>403</v>
      </c>
      <c r="B37" s="8">
        <v>72</v>
      </c>
      <c r="C37" s="38">
        <v>2.96</v>
      </c>
      <c r="D37" s="8">
        <v>0</v>
      </c>
      <c r="E37" s="8">
        <v>0</v>
      </c>
      <c r="F37" s="8">
        <v>1</v>
      </c>
      <c r="G37" s="9">
        <v>0</v>
      </c>
      <c r="H37" s="10">
        <v>0</v>
      </c>
      <c r="I37" s="15" t="s">
        <v>226</v>
      </c>
      <c r="J37" s="15">
        <v>0</v>
      </c>
      <c r="K37" s="10">
        <v>0</v>
      </c>
      <c r="L37" s="116">
        <f>SUM(D37:G37)-1</f>
        <v>0</v>
      </c>
      <c r="M37" s="33"/>
    </row>
    <row r="38" spans="1:13" x14ac:dyDescent="0.25">
      <c r="A38" s="3" t="s">
        <v>342</v>
      </c>
      <c r="B38" s="8">
        <v>477</v>
      </c>
      <c r="C38" s="38">
        <v>1.67</v>
      </c>
      <c r="D38" s="8">
        <v>0</v>
      </c>
      <c r="E38" s="8">
        <v>2</v>
      </c>
      <c r="F38" s="8">
        <v>0</v>
      </c>
      <c r="G38" s="9">
        <v>0</v>
      </c>
      <c r="H38" s="15" t="s">
        <v>404</v>
      </c>
      <c r="I38" s="15">
        <v>0</v>
      </c>
      <c r="J38" s="15" t="s">
        <v>405</v>
      </c>
      <c r="K38" s="10">
        <v>0</v>
      </c>
      <c r="L38" s="116">
        <f>SUM(D38:G38)-2</f>
        <v>0</v>
      </c>
      <c r="M38" s="33"/>
    </row>
    <row r="39" spans="1:13" x14ac:dyDescent="0.25">
      <c r="A39" s="3" t="s">
        <v>406</v>
      </c>
      <c r="B39" s="8">
        <v>27</v>
      </c>
      <c r="C39" s="38">
        <v>1.82</v>
      </c>
      <c r="D39" s="8">
        <v>0</v>
      </c>
      <c r="E39" s="8">
        <v>0</v>
      </c>
      <c r="F39" s="8">
        <v>0</v>
      </c>
      <c r="G39" s="9">
        <v>1</v>
      </c>
      <c r="H39" s="10">
        <v>0</v>
      </c>
      <c r="I39" s="15" t="s">
        <v>378</v>
      </c>
      <c r="J39" s="15">
        <v>0</v>
      </c>
      <c r="K39" s="10">
        <v>0</v>
      </c>
      <c r="L39" s="116">
        <f>SUM(D39:G39)-1</f>
        <v>0</v>
      </c>
      <c r="M39" s="33"/>
    </row>
    <row r="40" spans="1:13" x14ac:dyDescent="0.25">
      <c r="A40" s="3" t="s">
        <v>343</v>
      </c>
      <c r="B40" s="8">
        <v>117</v>
      </c>
      <c r="C40" s="38">
        <v>1.69</v>
      </c>
      <c r="D40" s="8">
        <v>0</v>
      </c>
      <c r="E40" s="8">
        <v>1</v>
      </c>
      <c r="F40" s="8">
        <v>0</v>
      </c>
      <c r="G40" s="9">
        <v>0</v>
      </c>
      <c r="H40" s="10">
        <v>0</v>
      </c>
      <c r="I40" s="10">
        <v>0</v>
      </c>
      <c r="J40" s="15" t="s">
        <v>85</v>
      </c>
      <c r="K40" s="10">
        <v>0</v>
      </c>
      <c r="L40" s="116">
        <f>SUM(D40:G40)-1</f>
        <v>0</v>
      </c>
      <c r="M40" s="33"/>
    </row>
    <row r="41" spans="1:13" x14ac:dyDescent="0.25">
      <c r="A41" s="3" t="s">
        <v>344</v>
      </c>
      <c r="B41" s="8">
        <v>270</v>
      </c>
      <c r="C41" s="38">
        <v>2.14</v>
      </c>
      <c r="D41" s="8">
        <v>0</v>
      </c>
      <c r="E41" s="8">
        <v>1</v>
      </c>
      <c r="F41" s="8">
        <v>0</v>
      </c>
      <c r="G41" s="9">
        <v>0</v>
      </c>
      <c r="H41" s="10">
        <v>0</v>
      </c>
      <c r="I41" s="15" t="s">
        <v>407</v>
      </c>
      <c r="J41" s="15">
        <v>0</v>
      </c>
      <c r="K41" s="10">
        <v>0</v>
      </c>
      <c r="L41" s="116">
        <f>SUM(D41:G41)-1</f>
        <v>0</v>
      </c>
      <c r="M41" s="33"/>
    </row>
    <row r="42" spans="1:13" x14ac:dyDescent="0.25">
      <c r="A42" s="3" t="s">
        <v>345</v>
      </c>
      <c r="B42" s="8">
        <v>36</v>
      </c>
      <c r="C42" s="38">
        <v>0.4</v>
      </c>
      <c r="D42" s="8">
        <v>0</v>
      </c>
      <c r="E42" s="8">
        <v>0</v>
      </c>
      <c r="F42" s="8">
        <v>0</v>
      </c>
      <c r="G42" s="9">
        <v>1</v>
      </c>
      <c r="H42" s="10">
        <v>0</v>
      </c>
      <c r="I42" s="15" t="s">
        <v>408</v>
      </c>
      <c r="J42" s="15">
        <v>0</v>
      </c>
      <c r="K42" s="10">
        <v>0</v>
      </c>
      <c r="L42" s="116">
        <f>SUM(D42:G42)-1</f>
        <v>0</v>
      </c>
      <c r="M42" s="33"/>
    </row>
    <row r="43" spans="1:13" x14ac:dyDescent="0.25">
      <c r="A43" s="3" t="s">
        <v>410</v>
      </c>
      <c r="B43" s="8">
        <v>0</v>
      </c>
      <c r="C43" s="38">
        <v>0.11</v>
      </c>
      <c r="D43" s="8">
        <v>0</v>
      </c>
      <c r="E43" s="8">
        <v>0</v>
      </c>
      <c r="F43" s="8">
        <v>0</v>
      </c>
      <c r="G43" s="9">
        <v>1</v>
      </c>
      <c r="H43" s="10">
        <v>0</v>
      </c>
      <c r="I43" s="10">
        <v>0</v>
      </c>
      <c r="J43" s="10">
        <v>0</v>
      </c>
      <c r="K43" s="10">
        <v>0</v>
      </c>
      <c r="L43" s="116">
        <f>SUM(D43:G43)</f>
        <v>1</v>
      </c>
      <c r="M43" s="33"/>
    </row>
    <row r="44" spans="1:13" x14ac:dyDescent="0.25">
      <c r="A44" s="3" t="s">
        <v>346</v>
      </c>
      <c r="B44" s="8">
        <v>261</v>
      </c>
      <c r="C44" s="38">
        <v>2.12</v>
      </c>
      <c r="D44" s="8">
        <v>0</v>
      </c>
      <c r="E44" s="8">
        <v>1</v>
      </c>
      <c r="F44" s="8">
        <v>0</v>
      </c>
      <c r="G44" s="9">
        <v>0</v>
      </c>
      <c r="H44" s="15" t="s">
        <v>409</v>
      </c>
      <c r="I44" s="15">
        <v>0</v>
      </c>
      <c r="J44" s="15">
        <v>0</v>
      </c>
      <c r="K44" s="15">
        <v>0</v>
      </c>
      <c r="L44" s="116">
        <f>SUM(D44:G44)-1</f>
        <v>0</v>
      </c>
      <c r="M44" s="33"/>
    </row>
    <row r="45" spans="1:13" x14ac:dyDescent="0.25">
      <c r="A45" s="3" t="s">
        <v>347</v>
      </c>
      <c r="B45" s="8">
        <v>162</v>
      </c>
      <c r="C45" s="40">
        <v>2</v>
      </c>
      <c r="D45" s="8">
        <v>0</v>
      </c>
      <c r="E45" s="8">
        <v>1</v>
      </c>
      <c r="F45" s="8">
        <v>0</v>
      </c>
      <c r="G45" s="9">
        <v>0</v>
      </c>
      <c r="H45" s="10">
        <v>0</v>
      </c>
      <c r="I45" s="15" t="s">
        <v>411</v>
      </c>
      <c r="J45" s="15">
        <v>0</v>
      </c>
      <c r="K45" s="15">
        <v>0</v>
      </c>
      <c r="L45" s="116">
        <f>SUM(D45:G45)-1</f>
        <v>0</v>
      </c>
      <c r="M45" s="33"/>
    </row>
    <row r="46" spans="1:13" x14ac:dyDescent="0.25">
      <c r="A46" s="3" t="s">
        <v>348</v>
      </c>
      <c r="B46" s="8">
        <v>342</v>
      </c>
      <c r="C46" s="38">
        <v>2.08</v>
      </c>
      <c r="D46" s="8">
        <v>0</v>
      </c>
      <c r="E46" s="8">
        <v>1</v>
      </c>
      <c r="F46" s="8">
        <v>0</v>
      </c>
      <c r="G46" s="9">
        <v>0</v>
      </c>
      <c r="H46" s="15" t="s">
        <v>412</v>
      </c>
      <c r="I46" s="15">
        <v>0</v>
      </c>
      <c r="J46" s="15" t="s">
        <v>378</v>
      </c>
      <c r="K46" s="15">
        <v>0</v>
      </c>
      <c r="L46" s="116">
        <f>SUM(D46:G46)-2</f>
        <v>-1</v>
      </c>
      <c r="M46" s="33"/>
    </row>
    <row r="47" spans="1:13" x14ac:dyDescent="0.25">
      <c r="A47" s="3" t="s">
        <v>349</v>
      </c>
      <c r="B47" s="8">
        <v>783</v>
      </c>
      <c r="C47" s="38">
        <v>0.49</v>
      </c>
      <c r="D47" s="8">
        <v>0</v>
      </c>
      <c r="E47" s="8">
        <v>3</v>
      </c>
      <c r="F47" s="8">
        <v>0</v>
      </c>
      <c r="G47" s="9">
        <v>0</v>
      </c>
      <c r="H47" s="15" t="s">
        <v>413</v>
      </c>
      <c r="I47" s="15" t="s">
        <v>414</v>
      </c>
      <c r="J47" s="15">
        <v>0</v>
      </c>
      <c r="K47" s="15">
        <v>0</v>
      </c>
      <c r="L47" s="116">
        <f>SUM(D47:G47)-2</f>
        <v>1</v>
      </c>
      <c r="M47" s="33"/>
    </row>
    <row r="48" spans="1:13" x14ac:dyDescent="0.25">
      <c r="A48" s="3" t="s">
        <v>353</v>
      </c>
      <c r="B48" s="8">
        <v>12501</v>
      </c>
      <c r="C48" s="38">
        <v>3.8</v>
      </c>
      <c r="D48" s="8">
        <v>21</v>
      </c>
      <c r="E48" s="8">
        <v>0</v>
      </c>
      <c r="F48" s="8">
        <v>0</v>
      </c>
      <c r="G48" s="9">
        <v>0</v>
      </c>
      <c r="H48" s="15" t="s">
        <v>416</v>
      </c>
      <c r="I48" s="15" t="s">
        <v>417</v>
      </c>
      <c r="J48" s="15">
        <v>0</v>
      </c>
      <c r="K48" s="15" t="s">
        <v>474</v>
      </c>
      <c r="L48" s="116">
        <f>SUM(D48:G48)-20</f>
        <v>1</v>
      </c>
      <c r="M48" s="33"/>
    </row>
    <row r="49" spans="1:13" x14ac:dyDescent="0.25">
      <c r="A49" s="3" t="s">
        <v>350</v>
      </c>
      <c r="B49" s="8">
        <v>207</v>
      </c>
      <c r="C49" s="38">
        <v>1.46</v>
      </c>
      <c r="D49" s="8">
        <v>0</v>
      </c>
      <c r="E49" s="8">
        <v>1</v>
      </c>
      <c r="F49" s="8">
        <v>0</v>
      </c>
      <c r="G49" s="9">
        <v>0</v>
      </c>
      <c r="H49" s="10">
        <v>0</v>
      </c>
      <c r="I49" s="15" t="s">
        <v>418</v>
      </c>
      <c r="J49" s="15">
        <v>0</v>
      </c>
      <c r="K49" s="15">
        <v>0</v>
      </c>
      <c r="L49" s="116">
        <f>SUM(D49:G49)-1</f>
        <v>0</v>
      </c>
      <c r="M49" s="33"/>
    </row>
    <row r="50" spans="1:13" x14ac:dyDescent="0.25">
      <c r="A50" s="3" t="s">
        <v>419</v>
      </c>
      <c r="B50" s="8">
        <v>180</v>
      </c>
      <c r="C50" s="38">
        <v>4.2300000000000004</v>
      </c>
      <c r="D50" s="8">
        <v>0</v>
      </c>
      <c r="E50" s="8">
        <v>1</v>
      </c>
      <c r="F50" s="8">
        <v>0</v>
      </c>
      <c r="G50" s="9">
        <v>0</v>
      </c>
      <c r="H50" s="10">
        <v>0</v>
      </c>
      <c r="I50" s="15" t="s">
        <v>103</v>
      </c>
      <c r="J50" s="15">
        <v>0</v>
      </c>
      <c r="K50" s="15">
        <v>0</v>
      </c>
      <c r="L50" s="116">
        <f>SUM(D50:G50)-1</f>
        <v>0</v>
      </c>
      <c r="M50" s="33"/>
    </row>
    <row r="51" spans="1:13" x14ac:dyDescent="0.25">
      <c r="A51" s="3" t="s">
        <v>420</v>
      </c>
      <c r="B51" s="8">
        <v>90</v>
      </c>
      <c r="C51" s="38">
        <v>2.95</v>
      </c>
      <c r="D51" s="8">
        <v>0</v>
      </c>
      <c r="E51" s="8">
        <v>0</v>
      </c>
      <c r="F51" s="8">
        <v>1</v>
      </c>
      <c r="G51" s="9">
        <v>0</v>
      </c>
      <c r="H51" s="10" t="s">
        <v>411</v>
      </c>
      <c r="I51" s="10">
        <v>0</v>
      </c>
      <c r="J51" s="10">
        <v>0</v>
      </c>
      <c r="K51" s="10">
        <v>0</v>
      </c>
      <c r="L51" s="116">
        <f>SUM(D51:G51)-1</f>
        <v>0</v>
      </c>
      <c r="M51" s="33"/>
    </row>
    <row r="52" spans="1:13" x14ac:dyDescent="0.25">
      <c r="A52" s="4" t="s">
        <v>351</v>
      </c>
      <c r="B52" s="11">
        <v>585</v>
      </c>
      <c r="C52" s="39">
        <v>1.0900000000000001</v>
      </c>
      <c r="D52" s="27">
        <v>1</v>
      </c>
      <c r="E52" s="27">
        <v>0</v>
      </c>
      <c r="F52" s="27">
        <v>0</v>
      </c>
      <c r="G52" s="28">
        <v>0</v>
      </c>
      <c r="H52" s="13" t="s">
        <v>421</v>
      </c>
      <c r="I52" s="13">
        <v>0</v>
      </c>
      <c r="J52" s="13">
        <v>0</v>
      </c>
      <c r="K52" s="13">
        <v>0</v>
      </c>
      <c r="L52" s="117">
        <f>SUM(D52:G52)-1</f>
        <v>0</v>
      </c>
      <c r="M52" s="33"/>
    </row>
    <row r="53" spans="1:13" x14ac:dyDescent="0.25">
      <c r="J53" s="5" t="s">
        <v>459</v>
      </c>
      <c r="K53" s="5"/>
      <c r="L53" s="25">
        <f>SUM(L31:L52)</f>
        <v>0</v>
      </c>
      <c r="M53" s="33"/>
    </row>
    <row r="54" spans="1:13" x14ac:dyDescent="0.25">
      <c r="A54" s="148" t="s">
        <v>415</v>
      </c>
      <c r="B54" s="148"/>
      <c r="C54" s="148"/>
      <c r="D54" s="148"/>
      <c r="E54" s="148"/>
      <c r="F54" s="148"/>
      <c r="G54" s="148"/>
      <c r="H54" s="148"/>
      <c r="I54" s="148"/>
      <c r="J54" s="148"/>
      <c r="K54" s="148"/>
      <c r="L54" s="148"/>
    </row>
    <row r="55" spans="1:13" s="104" customFormat="1" x14ac:dyDescent="0.25">
      <c r="A55" s="134" t="s">
        <v>513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</row>
  </sheetData>
  <mergeCells count="13">
    <mergeCell ref="A54:L54"/>
    <mergeCell ref="A55:L55"/>
    <mergeCell ref="A1:L1"/>
    <mergeCell ref="D3:G3"/>
    <mergeCell ref="H3:K3"/>
    <mergeCell ref="B3:C3"/>
    <mergeCell ref="A3:A4"/>
    <mergeCell ref="L3:L4"/>
    <mergeCell ref="A29:A30"/>
    <mergeCell ref="B29:C29"/>
    <mergeCell ref="D29:G29"/>
    <mergeCell ref="H29:K29"/>
    <mergeCell ref="L29:L30"/>
  </mergeCells>
  <pageMargins left="0.7" right="0.7" top="0.75" bottom="0.75" header="0.3" footer="0.3"/>
  <ignoredErrors>
    <ignoredError sqref="L5:L8 L10:L11 L13:L16 L18:L22 L31:L34 L36:L37 L39:L42 L44:L48 L49:L52 L23:L26" formulaRange="1"/>
    <ignoredError sqref="L9 L12 L17 L35 L38 L43" formula="1" formulaRange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selection activeCell="G18" sqref="G18"/>
    </sheetView>
  </sheetViews>
  <sheetFormatPr defaultRowHeight="15" x14ac:dyDescent="0.25"/>
  <cols>
    <col min="1" max="1" width="18.42578125" customWidth="1"/>
    <col min="2" max="12" width="13.710937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498</v>
      </c>
      <c r="B2" t="s">
        <v>508</v>
      </c>
    </row>
    <row r="3" spans="1:13" s="48" customFormat="1" ht="27.6" customHeight="1" x14ac:dyDescent="0.25">
      <c r="A3" s="139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111"/>
    </row>
    <row r="4" spans="1:13" s="48" customFormat="1" ht="102" x14ac:dyDescent="0.25">
      <c r="A4" s="140"/>
      <c r="B4" s="66" t="s">
        <v>490</v>
      </c>
      <c r="C4" s="66" t="s">
        <v>491</v>
      </c>
      <c r="D4" s="66" t="s">
        <v>521</v>
      </c>
      <c r="E4" s="66" t="s">
        <v>517</v>
      </c>
      <c r="F4" s="66" t="s">
        <v>520</v>
      </c>
      <c r="G4" s="66" t="s">
        <v>518</v>
      </c>
      <c r="H4" s="66" t="s">
        <v>492</v>
      </c>
      <c r="I4" s="66" t="s">
        <v>493</v>
      </c>
      <c r="J4" s="66" t="s">
        <v>494</v>
      </c>
      <c r="K4" s="66" t="s">
        <v>495</v>
      </c>
      <c r="L4" s="142"/>
      <c r="M4" s="111"/>
    </row>
    <row r="5" spans="1:13" ht="14.45" x14ac:dyDescent="0.3">
      <c r="A5" s="3" t="s">
        <v>327</v>
      </c>
      <c r="B5" s="8">
        <v>198</v>
      </c>
      <c r="C5" s="38">
        <v>3.96</v>
      </c>
      <c r="D5" s="8">
        <v>0</v>
      </c>
      <c r="E5" s="8">
        <v>1</v>
      </c>
      <c r="F5" s="8">
        <v>0</v>
      </c>
      <c r="G5" s="9">
        <v>0</v>
      </c>
      <c r="H5" s="10">
        <v>0</v>
      </c>
      <c r="I5" s="15" t="s">
        <v>422</v>
      </c>
      <c r="J5" s="15" t="s">
        <v>124</v>
      </c>
      <c r="K5" s="15">
        <v>0</v>
      </c>
      <c r="L5" s="115">
        <f>SUM(D5:G5)-2</f>
        <v>-1</v>
      </c>
      <c r="M5" s="33"/>
    </row>
    <row r="6" spans="1:13" ht="14.45" x14ac:dyDescent="0.3">
      <c r="A6" s="3" t="s">
        <v>424</v>
      </c>
      <c r="B6" s="8">
        <v>72</v>
      </c>
      <c r="C6" s="38">
        <v>2.06</v>
      </c>
      <c r="D6" s="8">
        <v>0</v>
      </c>
      <c r="E6" s="8">
        <v>0</v>
      </c>
      <c r="F6" s="8">
        <v>1</v>
      </c>
      <c r="G6" s="9">
        <v>0</v>
      </c>
      <c r="H6" s="10">
        <v>0</v>
      </c>
      <c r="I6" s="15" t="s">
        <v>85</v>
      </c>
      <c r="J6" s="15">
        <v>0</v>
      </c>
      <c r="K6" s="15">
        <v>0</v>
      </c>
      <c r="L6" s="116">
        <f t="shared" ref="L6:L15" si="0">SUM(D6:G6)-1</f>
        <v>0</v>
      </c>
      <c r="M6" s="33"/>
    </row>
    <row r="7" spans="1:13" x14ac:dyDescent="0.25">
      <c r="A7" s="3" t="s">
        <v>423</v>
      </c>
      <c r="B7" s="8">
        <v>72</v>
      </c>
      <c r="C7" s="38">
        <v>2.91</v>
      </c>
      <c r="D7" s="8">
        <v>0</v>
      </c>
      <c r="E7" s="8">
        <v>0</v>
      </c>
      <c r="F7" s="8">
        <v>1</v>
      </c>
      <c r="G7" s="9">
        <v>0</v>
      </c>
      <c r="H7" s="10">
        <v>0</v>
      </c>
      <c r="I7" s="15" t="s">
        <v>87</v>
      </c>
      <c r="J7" s="15">
        <v>0</v>
      </c>
      <c r="K7" s="15">
        <v>0</v>
      </c>
      <c r="L7" s="116">
        <f t="shared" si="0"/>
        <v>0</v>
      </c>
      <c r="M7" s="33"/>
    </row>
    <row r="8" spans="1:13" x14ac:dyDescent="0.25">
      <c r="A8" s="3" t="s">
        <v>328</v>
      </c>
      <c r="B8" s="8">
        <v>99</v>
      </c>
      <c r="C8" s="38">
        <v>2.75</v>
      </c>
      <c r="D8" s="8">
        <v>0</v>
      </c>
      <c r="E8" s="8">
        <v>1</v>
      </c>
      <c r="F8" s="8">
        <v>0</v>
      </c>
      <c r="G8" s="9">
        <v>0</v>
      </c>
      <c r="H8" s="10">
        <v>0</v>
      </c>
      <c r="I8" s="15" t="s">
        <v>16</v>
      </c>
      <c r="J8" s="15">
        <v>0</v>
      </c>
      <c r="K8" s="15">
        <v>0</v>
      </c>
      <c r="L8" s="116">
        <f t="shared" si="0"/>
        <v>0</v>
      </c>
      <c r="M8" s="33"/>
    </row>
    <row r="9" spans="1:13" x14ac:dyDescent="0.25">
      <c r="A9" s="3" t="s">
        <v>329</v>
      </c>
      <c r="B9" s="8">
        <v>126</v>
      </c>
      <c r="C9" s="38">
        <v>1.56</v>
      </c>
      <c r="D9" s="8">
        <v>0</v>
      </c>
      <c r="E9" s="8">
        <v>1</v>
      </c>
      <c r="F9" s="8">
        <v>0</v>
      </c>
      <c r="G9" s="9">
        <v>0</v>
      </c>
      <c r="H9" s="15" t="s">
        <v>426</v>
      </c>
      <c r="I9" s="15">
        <v>0</v>
      </c>
      <c r="J9" s="15" t="s">
        <v>199</v>
      </c>
      <c r="K9" s="15">
        <v>0</v>
      </c>
      <c r="L9" s="116">
        <f>SUM(D9:G9)-2</f>
        <v>-1</v>
      </c>
      <c r="M9" s="33"/>
    </row>
    <row r="10" spans="1:13" x14ac:dyDescent="0.25">
      <c r="A10" s="3" t="s">
        <v>427</v>
      </c>
      <c r="B10" s="8">
        <v>99</v>
      </c>
      <c r="C10" s="38">
        <v>2.5499999999999998</v>
      </c>
      <c r="D10" s="8">
        <v>0</v>
      </c>
      <c r="E10" s="8">
        <v>1</v>
      </c>
      <c r="F10" s="8">
        <v>0</v>
      </c>
      <c r="G10" s="9">
        <v>0</v>
      </c>
      <c r="H10" s="10">
        <v>0</v>
      </c>
      <c r="I10" s="15" t="s">
        <v>260</v>
      </c>
      <c r="J10" s="15" t="s">
        <v>405</v>
      </c>
      <c r="K10" s="15">
        <v>0</v>
      </c>
      <c r="L10" s="116">
        <f>SUM(D10:G10)-2</f>
        <v>-1</v>
      </c>
      <c r="M10" s="33"/>
    </row>
    <row r="11" spans="1:13" x14ac:dyDescent="0.25">
      <c r="A11" s="3" t="s">
        <v>330</v>
      </c>
      <c r="B11" s="8">
        <v>297</v>
      </c>
      <c r="C11" s="38">
        <v>1.61</v>
      </c>
      <c r="D11" s="8">
        <v>0</v>
      </c>
      <c r="E11" s="8">
        <v>1</v>
      </c>
      <c r="F11" s="8">
        <v>0</v>
      </c>
      <c r="G11" s="9">
        <v>0</v>
      </c>
      <c r="H11" s="15" t="s">
        <v>54</v>
      </c>
      <c r="I11" s="15" t="s">
        <v>425</v>
      </c>
      <c r="J11" s="15">
        <v>0</v>
      </c>
      <c r="K11" s="15">
        <v>0</v>
      </c>
      <c r="L11" s="116">
        <f>SUM(D11:G11)-2</f>
        <v>-1</v>
      </c>
      <c r="M11" s="33"/>
    </row>
    <row r="12" spans="1:13" x14ac:dyDescent="0.25">
      <c r="A12" s="3" t="s">
        <v>331</v>
      </c>
      <c r="B12" s="8">
        <v>99</v>
      </c>
      <c r="C12" s="38">
        <v>1.83</v>
      </c>
      <c r="D12" s="8">
        <v>0</v>
      </c>
      <c r="E12" s="8">
        <v>1</v>
      </c>
      <c r="F12" s="8">
        <v>0</v>
      </c>
      <c r="G12" s="9">
        <v>0</v>
      </c>
      <c r="H12" s="10">
        <v>0</v>
      </c>
      <c r="I12" s="15" t="s">
        <v>396</v>
      </c>
      <c r="J12" s="15">
        <v>0</v>
      </c>
      <c r="K12" s="15">
        <v>0</v>
      </c>
      <c r="L12" s="116">
        <f t="shared" si="0"/>
        <v>0</v>
      </c>
      <c r="M12" s="33"/>
    </row>
    <row r="13" spans="1:13" x14ac:dyDescent="0.25">
      <c r="A13" s="3" t="s">
        <v>429</v>
      </c>
      <c r="B13" s="8">
        <v>54</v>
      </c>
      <c r="C13" s="38">
        <v>2.59</v>
      </c>
      <c r="D13" s="8">
        <v>0</v>
      </c>
      <c r="E13" s="8">
        <v>0</v>
      </c>
      <c r="F13" s="8">
        <v>1</v>
      </c>
      <c r="G13" s="9">
        <v>0</v>
      </c>
      <c r="H13" s="10">
        <v>0</v>
      </c>
      <c r="I13" s="15" t="s">
        <v>428</v>
      </c>
      <c r="J13" s="15">
        <v>0</v>
      </c>
      <c r="K13" s="15">
        <v>0</v>
      </c>
      <c r="L13" s="116">
        <f t="shared" si="0"/>
        <v>0</v>
      </c>
      <c r="M13" s="33"/>
    </row>
    <row r="14" spans="1:13" x14ac:dyDescent="0.25">
      <c r="A14" s="3" t="s">
        <v>332</v>
      </c>
      <c r="B14" s="8">
        <v>90</v>
      </c>
      <c r="C14" s="38">
        <v>2.46</v>
      </c>
      <c r="D14" s="8">
        <v>0</v>
      </c>
      <c r="E14" s="8">
        <v>0</v>
      </c>
      <c r="F14" s="8">
        <v>0</v>
      </c>
      <c r="G14" s="9">
        <v>1</v>
      </c>
      <c r="H14" s="15" t="s">
        <v>21</v>
      </c>
      <c r="I14" s="15">
        <v>0</v>
      </c>
      <c r="J14" s="15">
        <v>0</v>
      </c>
      <c r="K14" s="15">
        <v>0</v>
      </c>
      <c r="L14" s="116">
        <f t="shared" si="0"/>
        <v>0</v>
      </c>
      <c r="M14" s="33"/>
    </row>
    <row r="15" spans="1:13" x14ac:dyDescent="0.25">
      <c r="A15" s="3" t="s">
        <v>333</v>
      </c>
      <c r="B15" s="8">
        <v>189</v>
      </c>
      <c r="C15" s="38">
        <v>0.06</v>
      </c>
      <c r="D15" s="8">
        <v>0</v>
      </c>
      <c r="E15" s="8">
        <v>1</v>
      </c>
      <c r="F15" s="8">
        <v>0</v>
      </c>
      <c r="G15" s="9">
        <v>0</v>
      </c>
      <c r="H15" s="15" t="s">
        <v>381</v>
      </c>
      <c r="I15" s="15">
        <v>0</v>
      </c>
      <c r="J15" s="15">
        <v>0</v>
      </c>
      <c r="K15" s="15">
        <v>0</v>
      </c>
      <c r="L15" s="116">
        <f t="shared" si="0"/>
        <v>0</v>
      </c>
      <c r="M15" s="33"/>
    </row>
    <row r="16" spans="1:13" x14ac:dyDescent="0.25">
      <c r="A16" s="3" t="s">
        <v>334</v>
      </c>
      <c r="B16" s="8">
        <v>1107</v>
      </c>
      <c r="C16" s="38">
        <v>0.21</v>
      </c>
      <c r="D16" s="8">
        <v>1</v>
      </c>
      <c r="E16" s="8">
        <v>1</v>
      </c>
      <c r="F16" s="8">
        <v>0</v>
      </c>
      <c r="G16" s="9">
        <v>0</v>
      </c>
      <c r="H16" s="15" t="s">
        <v>430</v>
      </c>
      <c r="I16" s="15" t="s">
        <v>431</v>
      </c>
      <c r="J16" s="15">
        <v>0</v>
      </c>
      <c r="K16" s="15">
        <v>0</v>
      </c>
      <c r="L16" s="116">
        <f>SUM(D16:G16)-2</f>
        <v>0</v>
      </c>
      <c r="M16" s="33"/>
    </row>
    <row r="17" spans="1:13" x14ac:dyDescent="0.25">
      <c r="A17" s="4" t="s">
        <v>335</v>
      </c>
      <c r="B17" s="11">
        <v>63</v>
      </c>
      <c r="C17" s="39">
        <v>1.33</v>
      </c>
      <c r="D17" s="11">
        <v>0</v>
      </c>
      <c r="E17" s="11">
        <v>0</v>
      </c>
      <c r="F17" s="11">
        <v>1</v>
      </c>
      <c r="G17" s="12">
        <v>0</v>
      </c>
      <c r="H17" s="13">
        <v>0</v>
      </c>
      <c r="I17" s="13">
        <v>0</v>
      </c>
      <c r="J17" s="13" t="s">
        <v>18</v>
      </c>
      <c r="K17" s="13">
        <v>0</v>
      </c>
      <c r="L17" s="117">
        <f>SUM(D17:G17)-1</f>
        <v>0</v>
      </c>
      <c r="M17" s="33"/>
    </row>
    <row r="18" spans="1:13" ht="14.45" x14ac:dyDescent="0.3">
      <c r="J18" s="5" t="s">
        <v>459</v>
      </c>
      <c r="K18" s="5"/>
      <c r="L18" s="21">
        <f>SUM(L5:L17)</f>
        <v>-4</v>
      </c>
      <c r="M18" s="33"/>
    </row>
    <row r="19" spans="1:13" s="64" customFormat="1" ht="18.75" x14ac:dyDescent="0.3">
      <c r="A19" s="73" t="s">
        <v>498</v>
      </c>
      <c r="B19" s="67" t="s">
        <v>509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33"/>
    </row>
    <row r="20" spans="1:13" x14ac:dyDescent="0.25">
      <c r="A20" s="136" t="s">
        <v>485</v>
      </c>
      <c r="B20" s="138" t="s">
        <v>486</v>
      </c>
      <c r="C20" s="138"/>
      <c r="D20" s="138" t="s">
        <v>487</v>
      </c>
      <c r="E20" s="138"/>
      <c r="F20" s="138"/>
      <c r="G20" s="138"/>
      <c r="H20" s="138" t="s">
        <v>488</v>
      </c>
      <c r="I20" s="138"/>
      <c r="J20" s="138"/>
      <c r="K20" s="138"/>
      <c r="L20" s="141" t="s">
        <v>489</v>
      </c>
      <c r="M20" s="33"/>
    </row>
    <row r="21" spans="1:13" ht="102" x14ac:dyDescent="0.25">
      <c r="A21" s="137"/>
      <c r="B21" s="68" t="s">
        <v>490</v>
      </c>
      <c r="C21" s="68" t="s">
        <v>491</v>
      </c>
      <c r="D21" s="68" t="s">
        <v>522</v>
      </c>
      <c r="E21" s="68" t="s">
        <v>515</v>
      </c>
      <c r="F21" s="68" t="s">
        <v>519</v>
      </c>
      <c r="G21" s="68" t="s">
        <v>516</v>
      </c>
      <c r="H21" s="68" t="s">
        <v>492</v>
      </c>
      <c r="I21" s="68" t="s">
        <v>493</v>
      </c>
      <c r="J21" s="68" t="s">
        <v>494</v>
      </c>
      <c r="K21" s="68" t="s">
        <v>495</v>
      </c>
      <c r="L21" s="142"/>
      <c r="M21" s="33"/>
    </row>
    <row r="22" spans="1:13" x14ac:dyDescent="0.25">
      <c r="A22" s="3" t="s">
        <v>327</v>
      </c>
      <c r="B22" s="8">
        <v>198</v>
      </c>
      <c r="C22" s="38">
        <v>3.96</v>
      </c>
      <c r="D22" s="8">
        <v>0</v>
      </c>
      <c r="E22" s="8">
        <v>1</v>
      </c>
      <c r="F22" s="8">
        <v>0</v>
      </c>
      <c r="G22" s="9">
        <v>0</v>
      </c>
      <c r="H22" s="10">
        <v>0</v>
      </c>
      <c r="I22" s="15" t="s">
        <v>422</v>
      </c>
      <c r="J22" s="15" t="s">
        <v>124</v>
      </c>
      <c r="K22" s="15">
        <v>0</v>
      </c>
      <c r="L22" s="115">
        <f>SUM(D22:G22)-2</f>
        <v>-1</v>
      </c>
      <c r="M22" s="33"/>
    </row>
    <row r="23" spans="1:13" x14ac:dyDescent="0.25">
      <c r="A23" s="3" t="s">
        <v>424</v>
      </c>
      <c r="B23" s="8">
        <v>72</v>
      </c>
      <c r="C23" s="38">
        <v>2.06</v>
      </c>
      <c r="D23" s="8">
        <v>0</v>
      </c>
      <c r="E23" s="8">
        <v>0</v>
      </c>
      <c r="F23" s="8">
        <v>1</v>
      </c>
      <c r="G23" s="9">
        <v>0</v>
      </c>
      <c r="H23" s="10">
        <v>0</v>
      </c>
      <c r="I23" s="15" t="s">
        <v>85</v>
      </c>
      <c r="J23" s="15">
        <v>0</v>
      </c>
      <c r="K23" s="15">
        <v>0</v>
      </c>
      <c r="L23" s="116">
        <f t="shared" ref="L23:L25" si="1">SUM(D23:G23)-1</f>
        <v>0</v>
      </c>
      <c r="M23" s="33"/>
    </row>
    <row r="24" spans="1:13" x14ac:dyDescent="0.25">
      <c r="A24" s="3" t="s">
        <v>423</v>
      </c>
      <c r="B24" s="8">
        <v>72</v>
      </c>
      <c r="C24" s="38">
        <v>2.91</v>
      </c>
      <c r="D24" s="8">
        <v>0</v>
      </c>
      <c r="E24" s="8">
        <v>0</v>
      </c>
      <c r="F24" s="8">
        <v>1</v>
      </c>
      <c r="G24" s="9">
        <v>0</v>
      </c>
      <c r="H24" s="10">
        <v>0</v>
      </c>
      <c r="I24" s="15" t="s">
        <v>87</v>
      </c>
      <c r="J24" s="15">
        <v>0</v>
      </c>
      <c r="K24" s="15">
        <v>0</v>
      </c>
      <c r="L24" s="116">
        <f t="shared" si="1"/>
        <v>0</v>
      </c>
      <c r="M24" s="33"/>
    </row>
    <row r="25" spans="1:13" x14ac:dyDescent="0.25">
      <c r="A25" s="3" t="s">
        <v>328</v>
      </c>
      <c r="B25" s="8">
        <v>99</v>
      </c>
      <c r="C25" s="38">
        <v>2.75</v>
      </c>
      <c r="D25" s="8">
        <v>0</v>
      </c>
      <c r="E25" s="8">
        <v>1</v>
      </c>
      <c r="F25" s="8">
        <v>0</v>
      </c>
      <c r="G25" s="9">
        <v>0</v>
      </c>
      <c r="H25" s="10">
        <v>0</v>
      </c>
      <c r="I25" s="15" t="s">
        <v>16</v>
      </c>
      <c r="J25" s="15">
        <v>0</v>
      </c>
      <c r="K25" s="15">
        <v>0</v>
      </c>
      <c r="L25" s="116">
        <f t="shared" si="1"/>
        <v>0</v>
      </c>
      <c r="M25" s="33"/>
    </row>
    <row r="26" spans="1:13" x14ac:dyDescent="0.25">
      <c r="A26" s="3" t="s">
        <v>329</v>
      </c>
      <c r="B26" s="8">
        <v>126</v>
      </c>
      <c r="C26" s="38">
        <v>1.56</v>
      </c>
      <c r="D26" s="8">
        <v>0</v>
      </c>
      <c r="E26" s="8">
        <v>1</v>
      </c>
      <c r="F26" s="8">
        <v>0</v>
      </c>
      <c r="G26" s="9">
        <v>0</v>
      </c>
      <c r="H26" s="15" t="s">
        <v>426</v>
      </c>
      <c r="I26" s="15">
        <v>0</v>
      </c>
      <c r="J26" s="15" t="s">
        <v>199</v>
      </c>
      <c r="K26" s="15">
        <v>0</v>
      </c>
      <c r="L26" s="116">
        <f>SUM(D26:G26)-2</f>
        <v>-1</v>
      </c>
      <c r="M26" s="33"/>
    </row>
    <row r="27" spans="1:13" x14ac:dyDescent="0.25">
      <c r="A27" s="3" t="s">
        <v>427</v>
      </c>
      <c r="B27" s="8">
        <v>99</v>
      </c>
      <c r="C27" s="38">
        <v>2.5499999999999998</v>
      </c>
      <c r="D27" s="8">
        <v>0</v>
      </c>
      <c r="E27" s="8">
        <v>1</v>
      </c>
      <c r="F27" s="8">
        <v>0</v>
      </c>
      <c r="G27" s="9">
        <v>0</v>
      </c>
      <c r="H27" s="10">
        <v>0</v>
      </c>
      <c r="I27" s="15" t="s">
        <v>260</v>
      </c>
      <c r="J27" s="15" t="s">
        <v>405</v>
      </c>
      <c r="K27" s="15">
        <v>0</v>
      </c>
      <c r="L27" s="116">
        <f>SUM(D27:G27)-2</f>
        <v>-1</v>
      </c>
      <c r="M27" s="33"/>
    </row>
    <row r="28" spans="1:13" x14ac:dyDescent="0.25">
      <c r="A28" s="3" t="s">
        <v>330</v>
      </c>
      <c r="B28" s="8">
        <v>297</v>
      </c>
      <c r="C28" s="38">
        <v>1.61</v>
      </c>
      <c r="D28" s="8">
        <v>0</v>
      </c>
      <c r="E28" s="8">
        <v>1</v>
      </c>
      <c r="F28" s="8">
        <v>0</v>
      </c>
      <c r="G28" s="9">
        <v>0</v>
      </c>
      <c r="H28" s="15" t="s">
        <v>54</v>
      </c>
      <c r="I28" s="15" t="s">
        <v>425</v>
      </c>
      <c r="J28" s="15">
        <v>0</v>
      </c>
      <c r="K28" s="15">
        <v>0</v>
      </c>
      <c r="L28" s="116">
        <f>SUM(D28:G28)-2</f>
        <v>-1</v>
      </c>
      <c r="M28" s="33"/>
    </row>
    <row r="29" spans="1:13" x14ac:dyDescent="0.25">
      <c r="A29" s="3" t="s">
        <v>331</v>
      </c>
      <c r="B29" s="8">
        <v>99</v>
      </c>
      <c r="C29" s="38">
        <v>1.83</v>
      </c>
      <c r="D29" s="8">
        <v>0</v>
      </c>
      <c r="E29" s="8">
        <v>1</v>
      </c>
      <c r="F29" s="8">
        <v>0</v>
      </c>
      <c r="G29" s="9">
        <v>0</v>
      </c>
      <c r="H29" s="10">
        <v>0</v>
      </c>
      <c r="I29" s="15" t="s">
        <v>396</v>
      </c>
      <c r="J29" s="15">
        <v>0</v>
      </c>
      <c r="K29" s="15">
        <v>0</v>
      </c>
      <c r="L29" s="116">
        <f t="shared" ref="L29:L32" si="2">SUM(D29:G29)-1</f>
        <v>0</v>
      </c>
      <c r="M29" s="33"/>
    </row>
    <row r="30" spans="1:13" x14ac:dyDescent="0.25">
      <c r="A30" s="3" t="s">
        <v>429</v>
      </c>
      <c r="B30" s="8">
        <v>54</v>
      </c>
      <c r="C30" s="38">
        <v>2.59</v>
      </c>
      <c r="D30" s="8">
        <v>0</v>
      </c>
      <c r="E30" s="8">
        <v>0</v>
      </c>
      <c r="F30" s="8">
        <v>1</v>
      </c>
      <c r="G30" s="9">
        <v>0</v>
      </c>
      <c r="H30" s="10">
        <v>0</v>
      </c>
      <c r="I30" s="15" t="s">
        <v>428</v>
      </c>
      <c r="J30" s="15">
        <v>0</v>
      </c>
      <c r="K30" s="15">
        <v>0</v>
      </c>
      <c r="L30" s="116">
        <f t="shared" si="2"/>
        <v>0</v>
      </c>
      <c r="M30" s="33"/>
    </row>
    <row r="31" spans="1:13" x14ac:dyDescent="0.25">
      <c r="A31" s="3" t="s">
        <v>332</v>
      </c>
      <c r="B31" s="8">
        <v>90</v>
      </c>
      <c r="C31" s="38">
        <v>2.46</v>
      </c>
      <c r="D31" s="8">
        <v>0</v>
      </c>
      <c r="E31" s="8">
        <v>0</v>
      </c>
      <c r="F31" s="8">
        <v>0</v>
      </c>
      <c r="G31" s="9">
        <v>1</v>
      </c>
      <c r="H31" s="15" t="s">
        <v>21</v>
      </c>
      <c r="I31" s="15">
        <v>0</v>
      </c>
      <c r="J31" s="15">
        <v>0</v>
      </c>
      <c r="K31" s="15">
        <v>0</v>
      </c>
      <c r="L31" s="116">
        <f t="shared" si="2"/>
        <v>0</v>
      </c>
      <c r="M31" s="33"/>
    </row>
    <row r="32" spans="1:13" x14ac:dyDescent="0.25">
      <c r="A32" s="3" t="s">
        <v>333</v>
      </c>
      <c r="B32" s="8">
        <v>189</v>
      </c>
      <c r="C32" s="38">
        <v>0.06</v>
      </c>
      <c r="D32" s="8">
        <v>0</v>
      </c>
      <c r="E32" s="8">
        <v>1</v>
      </c>
      <c r="F32" s="8">
        <v>0</v>
      </c>
      <c r="G32" s="9">
        <v>0</v>
      </c>
      <c r="H32" s="15" t="s">
        <v>381</v>
      </c>
      <c r="I32" s="15">
        <v>0</v>
      </c>
      <c r="J32" s="15">
        <v>0</v>
      </c>
      <c r="K32" s="15">
        <v>0</v>
      </c>
      <c r="L32" s="116">
        <f t="shared" si="2"/>
        <v>0</v>
      </c>
      <c r="M32" s="33"/>
    </row>
    <row r="33" spans="1:13" x14ac:dyDescent="0.25">
      <c r="A33" s="3" t="s">
        <v>334</v>
      </c>
      <c r="B33" s="8">
        <v>1107</v>
      </c>
      <c r="C33" s="38">
        <v>0.21</v>
      </c>
      <c r="D33" s="8">
        <v>1</v>
      </c>
      <c r="E33" s="8">
        <v>2</v>
      </c>
      <c r="F33" s="8">
        <v>0</v>
      </c>
      <c r="G33" s="9">
        <v>0</v>
      </c>
      <c r="H33" s="15" t="s">
        <v>430</v>
      </c>
      <c r="I33" s="15" t="s">
        <v>431</v>
      </c>
      <c r="J33" s="15">
        <v>0</v>
      </c>
      <c r="K33" s="15">
        <v>0</v>
      </c>
      <c r="L33" s="116">
        <f>SUM(D33:G33)-2</f>
        <v>1</v>
      </c>
      <c r="M33" s="33"/>
    </row>
    <row r="34" spans="1:13" x14ac:dyDescent="0.25">
      <c r="A34" s="4" t="s">
        <v>335</v>
      </c>
      <c r="B34" s="11">
        <v>63</v>
      </c>
      <c r="C34" s="39">
        <v>1.33</v>
      </c>
      <c r="D34" s="27">
        <v>0</v>
      </c>
      <c r="E34" s="27">
        <v>0</v>
      </c>
      <c r="F34" s="27">
        <v>1</v>
      </c>
      <c r="G34" s="27">
        <v>0</v>
      </c>
      <c r="H34" s="107">
        <v>0</v>
      </c>
      <c r="I34" s="13">
        <v>0</v>
      </c>
      <c r="J34" s="13" t="s">
        <v>18</v>
      </c>
      <c r="K34" s="13">
        <v>0</v>
      </c>
      <c r="L34" s="117">
        <f>SUM(D34:G34)-1</f>
        <v>0</v>
      </c>
      <c r="M34" s="33"/>
    </row>
    <row r="35" spans="1:13" x14ac:dyDescent="0.25">
      <c r="J35" s="5" t="s">
        <v>459</v>
      </c>
      <c r="K35" s="5"/>
      <c r="L35" s="21">
        <f>SUM(L22:L34)</f>
        <v>-3</v>
      </c>
      <c r="M35" s="33"/>
    </row>
    <row r="36" spans="1:13" s="104" customFormat="1" x14ac:dyDescent="0.25">
      <c r="A36" s="134" t="s">
        <v>513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</sheetData>
  <mergeCells count="12">
    <mergeCell ref="A36:L36"/>
    <mergeCell ref="A1:L1"/>
    <mergeCell ref="D3:G3"/>
    <mergeCell ref="H3:K3"/>
    <mergeCell ref="B3:C3"/>
    <mergeCell ref="A3:A4"/>
    <mergeCell ref="L3:L4"/>
    <mergeCell ref="A20:A21"/>
    <mergeCell ref="B20:C20"/>
    <mergeCell ref="D20:G20"/>
    <mergeCell ref="H20:K20"/>
    <mergeCell ref="L20:L21"/>
  </mergeCells>
  <pageMargins left="0.7" right="0.7" top="0.75" bottom="0.75" header="0.3" footer="0.3"/>
  <ignoredErrors>
    <ignoredError sqref="L5:L8 L12:L15 L22:L25 L29:L32 L10 L27" formulaRange="1"/>
    <ignoredError sqref="L11 L28 L9 L26 L16:L17 L33:L34" formula="1" formulaRange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zoomScaleNormal="100" workbookViewId="0">
      <selection activeCell="G17" sqref="G17"/>
    </sheetView>
  </sheetViews>
  <sheetFormatPr defaultRowHeight="15" x14ac:dyDescent="0.25"/>
  <cols>
    <col min="1" max="1" width="20.28515625" bestFit="1" customWidth="1"/>
    <col min="2" max="12" width="13.425781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499</v>
      </c>
      <c r="B2" t="s">
        <v>508</v>
      </c>
    </row>
    <row r="3" spans="1:13" s="48" customFormat="1" ht="27.6" customHeight="1" x14ac:dyDescent="0.25">
      <c r="A3" s="139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111"/>
    </row>
    <row r="4" spans="1:13" s="48" customFormat="1" ht="102" x14ac:dyDescent="0.25">
      <c r="A4" s="140"/>
      <c r="B4" s="63" t="s">
        <v>490</v>
      </c>
      <c r="C4" s="63" t="s">
        <v>491</v>
      </c>
      <c r="D4" s="63" t="s">
        <v>521</v>
      </c>
      <c r="E4" s="63" t="s">
        <v>517</v>
      </c>
      <c r="F4" s="63" t="s">
        <v>520</v>
      </c>
      <c r="G4" s="63" t="s">
        <v>518</v>
      </c>
      <c r="H4" s="63" t="s">
        <v>492</v>
      </c>
      <c r="I4" s="63" t="s">
        <v>493</v>
      </c>
      <c r="J4" s="63" t="s">
        <v>494</v>
      </c>
      <c r="K4" s="63" t="s">
        <v>495</v>
      </c>
      <c r="L4" s="142"/>
      <c r="M4" s="111"/>
    </row>
    <row r="5" spans="1:13" ht="14.45" x14ac:dyDescent="0.3">
      <c r="A5" s="3" t="s">
        <v>318</v>
      </c>
      <c r="B5" s="8">
        <v>171</v>
      </c>
      <c r="C5" s="38">
        <v>3.68</v>
      </c>
      <c r="D5" s="8">
        <v>0</v>
      </c>
      <c r="E5" s="8">
        <v>1</v>
      </c>
      <c r="F5" s="8">
        <v>0</v>
      </c>
      <c r="G5" s="9">
        <v>0</v>
      </c>
      <c r="H5" s="15" t="s">
        <v>432</v>
      </c>
      <c r="I5" s="15">
        <v>0</v>
      </c>
      <c r="J5" s="15">
        <v>0</v>
      </c>
      <c r="K5" s="15">
        <v>0</v>
      </c>
      <c r="L5" s="112">
        <f>SUM(D5:G5)-1</f>
        <v>0</v>
      </c>
      <c r="M5" s="33"/>
    </row>
    <row r="6" spans="1:13" ht="14.45" x14ac:dyDescent="0.3">
      <c r="A6" s="3" t="s">
        <v>319</v>
      </c>
      <c r="B6" s="8">
        <v>117</v>
      </c>
      <c r="C6" s="38">
        <v>3.38</v>
      </c>
      <c r="D6" s="8">
        <v>0</v>
      </c>
      <c r="E6" s="8">
        <v>1</v>
      </c>
      <c r="F6" s="8">
        <v>0</v>
      </c>
      <c r="G6" s="9">
        <v>0</v>
      </c>
      <c r="H6" s="10">
        <v>0</v>
      </c>
      <c r="I6" s="15" t="s">
        <v>425</v>
      </c>
      <c r="J6" s="15">
        <v>0</v>
      </c>
      <c r="K6" s="15">
        <v>0</v>
      </c>
      <c r="L6" s="113">
        <f t="shared" ref="L6:L16" si="0">SUM(D6:G6)-1</f>
        <v>0</v>
      </c>
      <c r="M6" s="33"/>
    </row>
    <row r="7" spans="1:13" x14ac:dyDescent="0.25">
      <c r="A7" s="3" t="s">
        <v>436</v>
      </c>
      <c r="B7" s="8">
        <v>90</v>
      </c>
      <c r="C7" s="38">
        <v>4.08</v>
      </c>
      <c r="D7" s="8">
        <v>0</v>
      </c>
      <c r="E7" s="8">
        <v>0</v>
      </c>
      <c r="F7" s="8">
        <v>1</v>
      </c>
      <c r="G7" s="9">
        <v>0</v>
      </c>
      <c r="H7" s="10">
        <v>0</v>
      </c>
      <c r="I7" s="15" t="s">
        <v>434</v>
      </c>
      <c r="J7" s="15">
        <v>0</v>
      </c>
      <c r="K7" s="15">
        <v>0</v>
      </c>
      <c r="L7" s="113">
        <f>SUM(D7:G7)-2</f>
        <v>-1</v>
      </c>
      <c r="M7" s="33"/>
    </row>
    <row r="8" spans="1:13" x14ac:dyDescent="0.25">
      <c r="A8" s="3" t="s">
        <v>320</v>
      </c>
      <c r="B8" s="8">
        <v>108</v>
      </c>
      <c r="C8" s="38">
        <v>3.97</v>
      </c>
      <c r="D8" s="8">
        <v>0</v>
      </c>
      <c r="E8" s="8">
        <v>1</v>
      </c>
      <c r="F8" s="8">
        <v>0</v>
      </c>
      <c r="G8" s="9">
        <v>0</v>
      </c>
      <c r="H8" s="10">
        <v>0</v>
      </c>
      <c r="I8" s="15" t="s">
        <v>435</v>
      </c>
      <c r="J8" s="15">
        <v>0</v>
      </c>
      <c r="K8" s="15">
        <v>0</v>
      </c>
      <c r="L8" s="113">
        <f t="shared" si="0"/>
        <v>0</v>
      </c>
      <c r="M8" s="33"/>
    </row>
    <row r="9" spans="1:13" x14ac:dyDescent="0.25">
      <c r="A9" s="3" t="s">
        <v>438</v>
      </c>
      <c r="B9" s="8">
        <v>72</v>
      </c>
      <c r="C9" s="38">
        <v>1.89</v>
      </c>
      <c r="D9" s="8">
        <v>0</v>
      </c>
      <c r="E9" s="8">
        <v>0</v>
      </c>
      <c r="F9" s="8">
        <v>1</v>
      </c>
      <c r="G9" s="9">
        <v>0</v>
      </c>
      <c r="H9" s="10">
        <v>0</v>
      </c>
      <c r="I9" s="15" t="s">
        <v>437</v>
      </c>
      <c r="J9" s="15">
        <v>0</v>
      </c>
      <c r="K9" s="15">
        <v>0</v>
      </c>
      <c r="L9" s="113">
        <f t="shared" si="0"/>
        <v>0</v>
      </c>
      <c r="M9" s="33"/>
    </row>
    <row r="10" spans="1:13" x14ac:dyDescent="0.25">
      <c r="A10" s="3" t="s">
        <v>321</v>
      </c>
      <c r="B10" s="8">
        <v>36</v>
      </c>
      <c r="C10" s="38">
        <v>3.28</v>
      </c>
      <c r="D10" s="8">
        <v>0</v>
      </c>
      <c r="E10" s="8">
        <v>0</v>
      </c>
      <c r="F10" s="8">
        <v>0</v>
      </c>
      <c r="G10" s="9">
        <v>1</v>
      </c>
      <c r="H10" s="10">
        <v>0</v>
      </c>
      <c r="I10" s="15" t="s">
        <v>428</v>
      </c>
      <c r="J10" s="15">
        <v>0</v>
      </c>
      <c r="K10" s="15">
        <v>0</v>
      </c>
      <c r="L10" s="113">
        <f t="shared" si="0"/>
        <v>0</v>
      </c>
      <c r="M10" s="33"/>
    </row>
    <row r="11" spans="1:13" x14ac:dyDescent="0.25">
      <c r="A11" s="3" t="s">
        <v>322</v>
      </c>
      <c r="B11" s="8">
        <v>216</v>
      </c>
      <c r="C11" s="38">
        <v>0.03</v>
      </c>
      <c r="D11" s="8">
        <v>0</v>
      </c>
      <c r="E11" s="8">
        <v>1</v>
      </c>
      <c r="F11" s="8">
        <v>0</v>
      </c>
      <c r="G11" s="9">
        <v>0</v>
      </c>
      <c r="H11" s="15" t="s">
        <v>433</v>
      </c>
      <c r="I11" s="15">
        <v>0</v>
      </c>
      <c r="J11" s="15">
        <v>0</v>
      </c>
      <c r="K11" s="15">
        <v>0</v>
      </c>
      <c r="L11" s="113">
        <f t="shared" si="0"/>
        <v>0</v>
      </c>
      <c r="M11" s="33"/>
    </row>
    <row r="12" spans="1:13" x14ac:dyDescent="0.25">
      <c r="A12" s="3" t="s">
        <v>323</v>
      </c>
      <c r="B12" s="8">
        <v>459</v>
      </c>
      <c r="C12" s="38">
        <v>9.41</v>
      </c>
      <c r="D12" s="8">
        <v>0</v>
      </c>
      <c r="E12" s="8">
        <v>1</v>
      </c>
      <c r="F12" s="8">
        <v>0</v>
      </c>
      <c r="G12" s="9">
        <v>0</v>
      </c>
      <c r="H12" s="15" t="s">
        <v>439</v>
      </c>
      <c r="I12" s="15" t="s">
        <v>440</v>
      </c>
      <c r="J12" s="15">
        <v>0</v>
      </c>
      <c r="K12" s="15">
        <v>0</v>
      </c>
      <c r="L12" s="113">
        <f>SUM(D12:G12)-5</f>
        <v>-4</v>
      </c>
      <c r="M12" s="33"/>
    </row>
    <row r="13" spans="1:13" x14ac:dyDescent="0.25">
      <c r="A13" s="3" t="s">
        <v>324</v>
      </c>
      <c r="B13" s="8">
        <v>270</v>
      </c>
      <c r="C13" s="38">
        <v>5.17</v>
      </c>
      <c r="D13" s="8">
        <v>0</v>
      </c>
      <c r="E13" s="8">
        <v>1</v>
      </c>
      <c r="F13" s="8">
        <v>0</v>
      </c>
      <c r="G13" s="9">
        <v>0</v>
      </c>
      <c r="H13" s="15" t="s">
        <v>441</v>
      </c>
      <c r="I13" s="15">
        <v>0</v>
      </c>
      <c r="J13" s="15" t="s">
        <v>483</v>
      </c>
      <c r="K13" s="15">
        <v>0</v>
      </c>
      <c r="L13" s="113">
        <f>SUM(D13:G13)-3</f>
        <v>-2</v>
      </c>
      <c r="M13" s="33"/>
    </row>
    <row r="14" spans="1:13" x14ac:dyDescent="0.25">
      <c r="A14" s="3" t="s">
        <v>354</v>
      </c>
      <c r="B14" s="8">
        <v>1341</v>
      </c>
      <c r="C14" s="38">
        <v>0.19</v>
      </c>
      <c r="D14" s="8">
        <v>2</v>
      </c>
      <c r="E14" s="8">
        <v>1</v>
      </c>
      <c r="F14" s="8">
        <v>0</v>
      </c>
      <c r="G14" s="9">
        <v>0</v>
      </c>
      <c r="H14" s="10">
        <v>0</v>
      </c>
      <c r="I14" s="15" t="s">
        <v>460</v>
      </c>
      <c r="J14" s="15">
        <v>0</v>
      </c>
      <c r="K14" s="15">
        <v>0</v>
      </c>
      <c r="L14" s="113">
        <f>SUM(D14:G14)-4</f>
        <v>-1</v>
      </c>
      <c r="M14" s="33"/>
    </row>
    <row r="15" spans="1:13" x14ac:dyDescent="0.25">
      <c r="A15" s="3" t="s">
        <v>325</v>
      </c>
      <c r="B15" s="8">
        <v>315</v>
      </c>
      <c r="C15" s="38">
        <v>8.24</v>
      </c>
      <c r="D15" s="8">
        <v>0</v>
      </c>
      <c r="E15" s="8">
        <v>1</v>
      </c>
      <c r="F15" s="8">
        <v>0</v>
      </c>
      <c r="G15" s="9">
        <v>0</v>
      </c>
      <c r="H15" s="10">
        <v>0</v>
      </c>
      <c r="I15" s="15" t="s">
        <v>442</v>
      </c>
      <c r="J15" s="15" t="s">
        <v>484</v>
      </c>
      <c r="K15" s="15" t="s">
        <v>290</v>
      </c>
      <c r="L15" s="113">
        <f>SUM(D15:G15)-8</f>
        <v>-7</v>
      </c>
      <c r="M15" s="33"/>
    </row>
    <row r="16" spans="1:13" x14ac:dyDescent="0.25">
      <c r="A16" s="4" t="s">
        <v>326</v>
      </c>
      <c r="B16" s="11">
        <v>108</v>
      </c>
      <c r="C16" s="39">
        <v>0.02</v>
      </c>
      <c r="D16" s="11">
        <v>0</v>
      </c>
      <c r="E16" s="11">
        <v>1</v>
      </c>
      <c r="F16" s="11">
        <v>0</v>
      </c>
      <c r="G16" s="12">
        <v>0</v>
      </c>
      <c r="H16" s="13" t="s">
        <v>104</v>
      </c>
      <c r="I16" s="13">
        <v>0</v>
      </c>
      <c r="J16" s="13">
        <v>0</v>
      </c>
      <c r="K16" s="13">
        <v>0</v>
      </c>
      <c r="L16" s="114">
        <f t="shared" si="0"/>
        <v>0</v>
      </c>
      <c r="M16" s="33"/>
    </row>
    <row r="17" spans="1:13" ht="14.45" x14ac:dyDescent="0.3">
      <c r="J17" s="5" t="s">
        <v>459</v>
      </c>
      <c r="K17" s="5"/>
      <c r="L17" s="29">
        <f>SUM(L5:L16)</f>
        <v>-15</v>
      </c>
      <c r="M17" s="33"/>
    </row>
    <row r="18" spans="1:13" s="62" customFormat="1" ht="18.75" x14ac:dyDescent="0.3">
      <c r="A18" s="73" t="s">
        <v>499</v>
      </c>
      <c r="B18" s="64" t="s">
        <v>509</v>
      </c>
      <c r="C18" s="64"/>
      <c r="D18" s="64"/>
      <c r="E18" s="64"/>
      <c r="F18" s="64"/>
      <c r="G18" s="64"/>
      <c r="H18" s="64"/>
      <c r="I18" s="64"/>
      <c r="J18" s="64"/>
      <c r="K18" s="65"/>
      <c r="L18" s="65"/>
      <c r="M18" s="33"/>
    </row>
    <row r="19" spans="1:13" x14ac:dyDescent="0.25">
      <c r="A19" s="136" t="s">
        <v>485</v>
      </c>
      <c r="B19" s="138" t="s">
        <v>486</v>
      </c>
      <c r="C19" s="138"/>
      <c r="D19" s="138" t="s">
        <v>487</v>
      </c>
      <c r="E19" s="138"/>
      <c r="F19" s="138"/>
      <c r="G19" s="138"/>
      <c r="H19" s="138" t="s">
        <v>488</v>
      </c>
      <c r="I19" s="138"/>
      <c r="J19" s="138"/>
      <c r="K19" s="138"/>
      <c r="L19" s="141" t="s">
        <v>489</v>
      </c>
      <c r="M19" s="33"/>
    </row>
    <row r="20" spans="1:13" ht="102" x14ac:dyDescent="0.25">
      <c r="A20" s="137"/>
      <c r="B20" s="66" t="s">
        <v>490</v>
      </c>
      <c r="C20" s="66" t="s">
        <v>491</v>
      </c>
      <c r="D20" s="66" t="s">
        <v>522</v>
      </c>
      <c r="E20" s="66" t="s">
        <v>515</v>
      </c>
      <c r="F20" s="66" t="s">
        <v>519</v>
      </c>
      <c r="G20" s="66" t="s">
        <v>516</v>
      </c>
      <c r="H20" s="66" t="s">
        <v>492</v>
      </c>
      <c r="I20" s="66" t="s">
        <v>493</v>
      </c>
      <c r="J20" s="66" t="s">
        <v>494</v>
      </c>
      <c r="K20" s="66" t="s">
        <v>495</v>
      </c>
      <c r="L20" s="142"/>
      <c r="M20" s="33"/>
    </row>
    <row r="21" spans="1:13" x14ac:dyDescent="0.25">
      <c r="A21" s="3" t="s">
        <v>318</v>
      </c>
      <c r="B21" s="8">
        <v>171</v>
      </c>
      <c r="C21" s="38">
        <v>3.68</v>
      </c>
      <c r="D21" s="1">
        <v>0</v>
      </c>
      <c r="E21" s="1">
        <v>1</v>
      </c>
      <c r="F21" s="1">
        <v>0</v>
      </c>
      <c r="G21" s="3">
        <v>0</v>
      </c>
      <c r="H21" s="15" t="s">
        <v>432</v>
      </c>
      <c r="I21" s="15">
        <v>0</v>
      </c>
      <c r="J21" s="15">
        <v>0</v>
      </c>
      <c r="K21" s="15">
        <v>0</v>
      </c>
      <c r="L21" s="112">
        <f>SUM(D21:G21)-1</f>
        <v>0</v>
      </c>
      <c r="M21" s="33"/>
    </row>
    <row r="22" spans="1:13" x14ac:dyDescent="0.25">
      <c r="A22" s="3" t="s">
        <v>319</v>
      </c>
      <c r="B22" s="8">
        <v>117</v>
      </c>
      <c r="C22" s="38">
        <v>3.38</v>
      </c>
      <c r="D22" s="1">
        <v>0</v>
      </c>
      <c r="E22" s="1">
        <v>1</v>
      </c>
      <c r="F22" s="1">
        <v>0</v>
      </c>
      <c r="G22" s="3">
        <v>0</v>
      </c>
      <c r="H22" s="10">
        <v>0</v>
      </c>
      <c r="I22" s="15" t="s">
        <v>425</v>
      </c>
      <c r="J22" s="15">
        <v>0</v>
      </c>
      <c r="K22" s="15">
        <v>0</v>
      </c>
      <c r="L22" s="113">
        <f>SUM(D22:G22)-1</f>
        <v>0</v>
      </c>
      <c r="M22" s="33"/>
    </row>
    <row r="23" spans="1:13" x14ac:dyDescent="0.25">
      <c r="A23" s="3" t="s">
        <v>436</v>
      </c>
      <c r="B23" s="8">
        <v>90</v>
      </c>
      <c r="C23" s="38">
        <v>4.08</v>
      </c>
      <c r="D23" s="1">
        <v>0</v>
      </c>
      <c r="E23" s="1">
        <v>0</v>
      </c>
      <c r="F23" s="1">
        <v>1</v>
      </c>
      <c r="G23" s="3">
        <v>0</v>
      </c>
      <c r="H23" s="10">
        <v>0</v>
      </c>
      <c r="I23" s="15" t="s">
        <v>434</v>
      </c>
      <c r="J23" s="15">
        <v>0</v>
      </c>
      <c r="K23" s="15">
        <v>0</v>
      </c>
      <c r="L23" s="113">
        <f>SUM(D23:G23)-2</f>
        <v>-1</v>
      </c>
      <c r="M23" s="33"/>
    </row>
    <row r="24" spans="1:13" x14ac:dyDescent="0.25">
      <c r="A24" s="3" t="s">
        <v>320</v>
      </c>
      <c r="B24" s="8">
        <v>108</v>
      </c>
      <c r="C24" s="38">
        <v>3.97</v>
      </c>
      <c r="D24" s="1">
        <v>0</v>
      </c>
      <c r="E24" s="1">
        <v>1</v>
      </c>
      <c r="F24" s="1">
        <v>0</v>
      </c>
      <c r="G24" s="3">
        <v>0</v>
      </c>
      <c r="H24" s="10">
        <v>0</v>
      </c>
      <c r="I24" s="15" t="s">
        <v>435</v>
      </c>
      <c r="J24" s="15">
        <v>0</v>
      </c>
      <c r="K24" s="15">
        <v>0</v>
      </c>
      <c r="L24" s="113">
        <f t="shared" ref="L24:L27" si="1">SUM(D24:G24)-1</f>
        <v>0</v>
      </c>
      <c r="M24" s="33"/>
    </row>
    <row r="25" spans="1:13" x14ac:dyDescent="0.25">
      <c r="A25" s="3" t="s">
        <v>438</v>
      </c>
      <c r="B25" s="8">
        <v>72</v>
      </c>
      <c r="C25" s="38">
        <v>1.89</v>
      </c>
      <c r="D25" s="1">
        <v>0</v>
      </c>
      <c r="E25" s="1">
        <v>0</v>
      </c>
      <c r="F25" s="1">
        <v>1</v>
      </c>
      <c r="G25" s="3">
        <v>0</v>
      </c>
      <c r="H25" s="10">
        <v>0</v>
      </c>
      <c r="I25" s="15" t="s">
        <v>437</v>
      </c>
      <c r="J25" s="15">
        <v>0</v>
      </c>
      <c r="K25" s="15">
        <v>0</v>
      </c>
      <c r="L25" s="113">
        <f t="shared" si="1"/>
        <v>0</v>
      </c>
      <c r="M25" s="33"/>
    </row>
    <row r="26" spans="1:13" x14ac:dyDescent="0.25">
      <c r="A26" s="3" t="s">
        <v>321</v>
      </c>
      <c r="B26" s="8">
        <v>36</v>
      </c>
      <c r="C26" s="38">
        <v>3.28</v>
      </c>
      <c r="D26" s="1">
        <v>0</v>
      </c>
      <c r="E26" s="1">
        <v>0</v>
      </c>
      <c r="F26" s="1">
        <v>0</v>
      </c>
      <c r="G26" s="3">
        <v>1</v>
      </c>
      <c r="H26" s="10">
        <v>0</v>
      </c>
      <c r="I26" s="15" t="s">
        <v>428</v>
      </c>
      <c r="J26" s="15">
        <v>0</v>
      </c>
      <c r="K26" s="15">
        <v>0</v>
      </c>
      <c r="L26" s="113">
        <f t="shared" si="1"/>
        <v>0</v>
      </c>
      <c r="M26" s="33"/>
    </row>
    <row r="27" spans="1:13" x14ac:dyDescent="0.25">
      <c r="A27" s="3" t="s">
        <v>322</v>
      </c>
      <c r="B27" s="8">
        <v>216</v>
      </c>
      <c r="C27" s="38">
        <v>0.03</v>
      </c>
      <c r="D27" s="1">
        <v>0</v>
      </c>
      <c r="E27" s="1">
        <v>1</v>
      </c>
      <c r="F27" s="1">
        <v>0</v>
      </c>
      <c r="G27" s="3">
        <v>0</v>
      </c>
      <c r="H27" s="15" t="s">
        <v>433</v>
      </c>
      <c r="I27" s="15">
        <v>0</v>
      </c>
      <c r="J27" s="15">
        <v>0</v>
      </c>
      <c r="K27" s="15">
        <v>0</v>
      </c>
      <c r="L27" s="113">
        <f t="shared" si="1"/>
        <v>0</v>
      </c>
      <c r="M27" s="33"/>
    </row>
    <row r="28" spans="1:13" x14ac:dyDescent="0.25">
      <c r="A28" s="3" t="s">
        <v>323</v>
      </c>
      <c r="B28" s="8">
        <v>459</v>
      </c>
      <c r="C28" s="38">
        <v>9.41</v>
      </c>
      <c r="D28" s="1">
        <v>0</v>
      </c>
      <c r="E28" s="1">
        <v>2</v>
      </c>
      <c r="F28" s="1">
        <v>0</v>
      </c>
      <c r="G28" s="3">
        <v>0</v>
      </c>
      <c r="H28" s="15" t="s">
        <v>439</v>
      </c>
      <c r="I28" s="15" t="s">
        <v>440</v>
      </c>
      <c r="J28" s="15">
        <v>0</v>
      </c>
      <c r="K28" s="15">
        <v>0</v>
      </c>
      <c r="L28" s="113">
        <f>SUM(D28:G28)-5</f>
        <v>-3</v>
      </c>
      <c r="M28" s="33"/>
    </row>
    <row r="29" spans="1:13" x14ac:dyDescent="0.25">
      <c r="A29" s="3" t="s">
        <v>324</v>
      </c>
      <c r="B29" s="8">
        <v>270</v>
      </c>
      <c r="C29" s="38">
        <v>5.17</v>
      </c>
      <c r="D29" s="1">
        <v>0</v>
      </c>
      <c r="E29" s="1">
        <v>1</v>
      </c>
      <c r="F29" s="1">
        <v>0</v>
      </c>
      <c r="G29" s="3">
        <v>0</v>
      </c>
      <c r="H29" s="15" t="s">
        <v>441</v>
      </c>
      <c r="I29" s="15">
        <v>0</v>
      </c>
      <c r="J29" s="15" t="s">
        <v>483</v>
      </c>
      <c r="K29" s="15">
        <v>0</v>
      </c>
      <c r="L29" s="113">
        <f>SUM(D29:G29)-3</f>
        <v>-2</v>
      </c>
      <c r="M29" s="33"/>
    </row>
    <row r="30" spans="1:13" x14ac:dyDescent="0.25">
      <c r="A30" s="3" t="s">
        <v>354</v>
      </c>
      <c r="B30" s="8">
        <v>1341</v>
      </c>
      <c r="C30" s="38">
        <v>0.19</v>
      </c>
      <c r="D30" s="1">
        <v>2</v>
      </c>
      <c r="E30" s="1">
        <v>1</v>
      </c>
      <c r="F30" s="1">
        <v>0</v>
      </c>
      <c r="G30" s="3">
        <v>0</v>
      </c>
      <c r="H30" s="10">
        <v>0</v>
      </c>
      <c r="I30" s="15" t="s">
        <v>460</v>
      </c>
      <c r="J30" s="15">
        <v>0</v>
      </c>
      <c r="K30" s="15">
        <v>0</v>
      </c>
      <c r="L30" s="113">
        <f>SUM(D30:G30)-4</f>
        <v>-1</v>
      </c>
      <c r="M30" s="33"/>
    </row>
    <row r="31" spans="1:13" x14ac:dyDescent="0.25">
      <c r="A31" s="3" t="s">
        <v>325</v>
      </c>
      <c r="B31" s="8">
        <v>315</v>
      </c>
      <c r="C31" s="38">
        <v>8.24</v>
      </c>
      <c r="D31" s="1">
        <v>0</v>
      </c>
      <c r="E31" s="1">
        <v>1</v>
      </c>
      <c r="F31" s="1">
        <v>0</v>
      </c>
      <c r="G31" s="3">
        <v>0</v>
      </c>
      <c r="H31" s="10">
        <v>0</v>
      </c>
      <c r="I31" s="15" t="s">
        <v>442</v>
      </c>
      <c r="J31" s="15" t="s">
        <v>484</v>
      </c>
      <c r="K31" s="15" t="s">
        <v>290</v>
      </c>
      <c r="L31" s="113">
        <f>SUM(D31:G31)-8</f>
        <v>-7</v>
      </c>
      <c r="M31" s="33"/>
    </row>
    <row r="32" spans="1:13" x14ac:dyDescent="0.25">
      <c r="A32" s="4" t="s">
        <v>326</v>
      </c>
      <c r="B32" s="11">
        <v>108</v>
      </c>
      <c r="C32" s="39">
        <v>0.02</v>
      </c>
      <c r="D32" s="30">
        <v>0</v>
      </c>
      <c r="E32" s="2">
        <v>1</v>
      </c>
      <c r="F32" s="2">
        <v>0</v>
      </c>
      <c r="G32" s="4">
        <v>0</v>
      </c>
      <c r="H32" s="13" t="s">
        <v>104</v>
      </c>
      <c r="I32" s="13">
        <v>0</v>
      </c>
      <c r="J32" s="13">
        <v>0</v>
      </c>
      <c r="K32" s="13">
        <v>0</v>
      </c>
      <c r="L32" s="114">
        <f>SUM(D32:G32)-1</f>
        <v>0</v>
      </c>
      <c r="M32" s="33"/>
    </row>
    <row r="33" spans="1:13" x14ac:dyDescent="0.25">
      <c r="J33" s="5" t="s">
        <v>459</v>
      </c>
      <c r="K33" s="5"/>
      <c r="L33" s="5">
        <f>SUM(L21:L32)</f>
        <v>-14</v>
      </c>
      <c r="M33" s="33"/>
    </row>
    <row r="34" spans="1:13" x14ac:dyDescent="0.25">
      <c r="A34" s="134" t="s">
        <v>355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  <row r="35" spans="1:13" s="104" customFormat="1" x14ac:dyDescent="0.25">
      <c r="A35" s="134" t="s">
        <v>513</v>
      </c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</row>
  </sheetData>
  <mergeCells count="13">
    <mergeCell ref="A34:L34"/>
    <mergeCell ref="A35:L35"/>
    <mergeCell ref="A1:L1"/>
    <mergeCell ref="D3:G3"/>
    <mergeCell ref="H3:K3"/>
    <mergeCell ref="B3:C3"/>
    <mergeCell ref="A3:A4"/>
    <mergeCell ref="L3:L4"/>
    <mergeCell ref="A19:A20"/>
    <mergeCell ref="B19:C19"/>
    <mergeCell ref="D19:G19"/>
    <mergeCell ref="H19:K19"/>
    <mergeCell ref="L19:L20"/>
  </mergeCells>
  <pageMargins left="0.7" right="0.7" top="0.75" bottom="0.75" header="0.3" footer="0.3"/>
  <pageSetup paperSize="9" orientation="portrait" r:id="rId1"/>
  <ignoredErrors>
    <ignoredError sqref="L21:L22 L24:L27 L29:L31 L5:L6 L8:L11 L13:L15 L16 L32" formulaRange="1"/>
    <ignoredError sqref="L23 L28 L7 L12" formula="1" formulaRange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90" zoomScaleNormal="90" workbookViewId="0">
      <selection sqref="A1:L1"/>
    </sheetView>
  </sheetViews>
  <sheetFormatPr defaultRowHeight="15" x14ac:dyDescent="0.25"/>
  <cols>
    <col min="1" max="1" width="17.28515625" bestFit="1" customWidth="1"/>
    <col min="2" max="5" width="14.140625" customWidth="1"/>
    <col min="6" max="6" width="15" customWidth="1"/>
    <col min="7" max="12" width="14.1406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500</v>
      </c>
      <c r="B2" t="s">
        <v>508</v>
      </c>
    </row>
    <row r="3" spans="1:13" s="48" customFormat="1" ht="27.6" customHeight="1" x14ac:dyDescent="0.25">
      <c r="A3" s="139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111"/>
    </row>
    <row r="4" spans="1:13" s="48" customFormat="1" ht="89.25" x14ac:dyDescent="0.25">
      <c r="A4" s="140"/>
      <c r="B4" s="61" t="s">
        <v>490</v>
      </c>
      <c r="C4" s="61" t="s">
        <v>491</v>
      </c>
      <c r="D4" s="61" t="s">
        <v>521</v>
      </c>
      <c r="E4" s="61" t="s">
        <v>517</v>
      </c>
      <c r="F4" s="61" t="s">
        <v>520</v>
      </c>
      <c r="G4" s="61" t="s">
        <v>518</v>
      </c>
      <c r="H4" s="61" t="s">
        <v>492</v>
      </c>
      <c r="I4" s="61" t="s">
        <v>493</v>
      </c>
      <c r="J4" s="61" t="s">
        <v>494</v>
      </c>
      <c r="K4" s="61" t="s">
        <v>495</v>
      </c>
      <c r="L4" s="142"/>
      <c r="M4" s="111"/>
    </row>
    <row r="5" spans="1:13" ht="14.45" x14ac:dyDescent="0.3">
      <c r="A5" s="3" t="s">
        <v>310</v>
      </c>
      <c r="B5" s="8">
        <v>243</v>
      </c>
      <c r="C5" s="38">
        <v>3.43</v>
      </c>
      <c r="D5" s="8">
        <v>0</v>
      </c>
      <c r="E5" s="8">
        <v>1</v>
      </c>
      <c r="F5" s="8">
        <v>0</v>
      </c>
      <c r="G5" s="9">
        <v>0</v>
      </c>
      <c r="H5" s="15" t="s">
        <v>443</v>
      </c>
      <c r="I5" s="15">
        <v>0</v>
      </c>
      <c r="J5" s="15">
        <v>0</v>
      </c>
      <c r="K5" s="15"/>
      <c r="L5" s="108">
        <f>SUM(D5:G5)-1</f>
        <v>0</v>
      </c>
      <c r="M5" s="33"/>
    </row>
    <row r="6" spans="1:13" ht="14.45" x14ac:dyDescent="0.3">
      <c r="A6" s="3" t="s">
        <v>445</v>
      </c>
      <c r="B6" s="8">
        <v>90</v>
      </c>
      <c r="C6" s="38">
        <v>2.16</v>
      </c>
      <c r="D6" s="8">
        <v>0</v>
      </c>
      <c r="E6" s="8">
        <v>0</v>
      </c>
      <c r="F6" s="8">
        <v>1</v>
      </c>
      <c r="G6" s="9">
        <v>0</v>
      </c>
      <c r="H6" s="10">
        <v>0</v>
      </c>
      <c r="I6" s="15" t="s">
        <v>444</v>
      </c>
      <c r="J6" s="15">
        <v>0</v>
      </c>
      <c r="K6" s="15">
        <v>0</v>
      </c>
      <c r="L6" s="109">
        <f t="shared" ref="L6:L15" si="0">SUM(D6:G6)-1</f>
        <v>0</v>
      </c>
      <c r="M6" s="33"/>
    </row>
    <row r="7" spans="1:13" x14ac:dyDescent="0.25">
      <c r="A7" s="3" t="s">
        <v>311</v>
      </c>
      <c r="B7" s="8">
        <v>135</v>
      </c>
      <c r="C7" s="38">
        <v>2.1800000000000002</v>
      </c>
      <c r="D7" s="8">
        <v>0</v>
      </c>
      <c r="E7" s="8">
        <v>1</v>
      </c>
      <c r="F7" s="8">
        <v>0</v>
      </c>
      <c r="G7" s="9">
        <v>0</v>
      </c>
      <c r="H7" s="8">
        <v>0</v>
      </c>
      <c r="I7" s="15" t="s">
        <v>446</v>
      </c>
      <c r="J7" s="15" t="s">
        <v>295</v>
      </c>
      <c r="K7" s="15">
        <v>0</v>
      </c>
      <c r="L7" s="109">
        <f>SUM(D7:G7)-2</f>
        <v>-1</v>
      </c>
      <c r="M7" s="33"/>
    </row>
    <row r="8" spans="1:13" x14ac:dyDescent="0.25">
      <c r="A8" s="3" t="s">
        <v>312</v>
      </c>
      <c r="B8" s="8">
        <v>90</v>
      </c>
      <c r="C8" s="38">
        <v>1.7</v>
      </c>
      <c r="D8" s="8">
        <v>0</v>
      </c>
      <c r="E8" s="8">
        <v>0</v>
      </c>
      <c r="F8" s="8">
        <v>0</v>
      </c>
      <c r="G8" s="9">
        <v>1</v>
      </c>
      <c r="H8" s="8">
        <v>0</v>
      </c>
      <c r="I8" s="15" t="s">
        <v>447</v>
      </c>
      <c r="J8" s="15">
        <v>0</v>
      </c>
      <c r="K8" s="15">
        <v>0</v>
      </c>
      <c r="L8" s="109">
        <f t="shared" si="0"/>
        <v>0</v>
      </c>
      <c r="M8" s="33"/>
    </row>
    <row r="9" spans="1:13" x14ac:dyDescent="0.25">
      <c r="A9" s="3" t="s">
        <v>448</v>
      </c>
      <c r="B9" s="8">
        <v>63</v>
      </c>
      <c r="C9" s="38">
        <v>2.39</v>
      </c>
      <c r="D9" s="8">
        <v>0</v>
      </c>
      <c r="E9" s="8">
        <v>0</v>
      </c>
      <c r="F9" s="8">
        <v>1</v>
      </c>
      <c r="G9" s="9">
        <v>0</v>
      </c>
      <c r="H9" s="8">
        <v>0</v>
      </c>
      <c r="I9" s="15" t="s">
        <v>115</v>
      </c>
      <c r="J9" s="15">
        <v>0</v>
      </c>
      <c r="K9" s="15">
        <v>0</v>
      </c>
      <c r="L9" s="109">
        <f t="shared" si="0"/>
        <v>0</v>
      </c>
      <c r="M9" s="33"/>
    </row>
    <row r="10" spans="1:13" x14ac:dyDescent="0.25">
      <c r="A10" s="3" t="s">
        <v>449</v>
      </c>
      <c r="B10" s="8">
        <v>54</v>
      </c>
      <c r="C10" s="38">
        <v>2.23</v>
      </c>
      <c r="D10" s="8">
        <v>0</v>
      </c>
      <c r="E10" s="8">
        <v>0</v>
      </c>
      <c r="F10" s="8">
        <v>1</v>
      </c>
      <c r="G10" s="9">
        <v>0</v>
      </c>
      <c r="H10" s="8">
        <v>0</v>
      </c>
      <c r="I10" s="15" t="s">
        <v>85</v>
      </c>
      <c r="J10" s="15">
        <v>0</v>
      </c>
      <c r="K10" s="15">
        <v>0</v>
      </c>
      <c r="L10" s="109">
        <f t="shared" si="0"/>
        <v>0</v>
      </c>
      <c r="M10" s="33"/>
    </row>
    <row r="11" spans="1:13" x14ac:dyDescent="0.25">
      <c r="A11" s="3" t="s">
        <v>451</v>
      </c>
      <c r="B11" s="8">
        <v>162</v>
      </c>
      <c r="C11" s="38">
        <v>3.34</v>
      </c>
      <c r="D11" s="8">
        <v>0</v>
      </c>
      <c r="E11" s="8">
        <v>1</v>
      </c>
      <c r="F11" s="8">
        <v>0</v>
      </c>
      <c r="G11" s="9">
        <v>0</v>
      </c>
      <c r="H11" s="8">
        <v>0</v>
      </c>
      <c r="I11" s="15" t="s">
        <v>450</v>
      </c>
      <c r="J11" s="15">
        <v>0</v>
      </c>
      <c r="K11" s="15">
        <v>0</v>
      </c>
      <c r="L11" s="109">
        <f t="shared" si="0"/>
        <v>0</v>
      </c>
      <c r="M11" s="33"/>
    </row>
    <row r="12" spans="1:13" x14ac:dyDescent="0.25">
      <c r="A12" s="3" t="s">
        <v>313</v>
      </c>
      <c r="B12" s="8">
        <v>126</v>
      </c>
      <c r="C12" s="38">
        <v>2.31</v>
      </c>
      <c r="D12" s="8">
        <v>0</v>
      </c>
      <c r="E12" s="8">
        <v>1</v>
      </c>
      <c r="F12" s="8">
        <v>0</v>
      </c>
      <c r="G12" s="9">
        <v>0</v>
      </c>
      <c r="H12" s="8">
        <v>0</v>
      </c>
      <c r="I12" s="15" t="s">
        <v>452</v>
      </c>
      <c r="J12" s="15">
        <v>0</v>
      </c>
      <c r="K12" s="15">
        <v>0</v>
      </c>
      <c r="L12" s="109">
        <f>SUM(D12:G12)-2</f>
        <v>-1</v>
      </c>
      <c r="M12" s="33"/>
    </row>
    <row r="13" spans="1:13" x14ac:dyDescent="0.25">
      <c r="A13" s="3" t="s">
        <v>314</v>
      </c>
      <c r="B13" s="8">
        <v>90</v>
      </c>
      <c r="C13" s="38">
        <v>1.77</v>
      </c>
      <c r="D13" s="8">
        <v>0</v>
      </c>
      <c r="E13" s="8">
        <v>0</v>
      </c>
      <c r="F13" s="8">
        <v>0</v>
      </c>
      <c r="G13" s="9">
        <v>1</v>
      </c>
      <c r="H13" s="8">
        <v>0</v>
      </c>
      <c r="I13" s="15" t="s">
        <v>8</v>
      </c>
      <c r="J13" s="15">
        <v>0</v>
      </c>
      <c r="K13" s="15">
        <v>0</v>
      </c>
      <c r="L13" s="109">
        <f t="shared" si="0"/>
        <v>0</v>
      </c>
      <c r="M13" s="33"/>
    </row>
    <row r="14" spans="1:13" x14ac:dyDescent="0.25">
      <c r="A14" s="3" t="s">
        <v>453</v>
      </c>
      <c r="B14" s="8">
        <v>72</v>
      </c>
      <c r="C14" s="38">
        <v>2.17</v>
      </c>
      <c r="D14" s="8">
        <v>0</v>
      </c>
      <c r="E14" s="8">
        <v>0</v>
      </c>
      <c r="F14" s="8">
        <v>1</v>
      </c>
      <c r="G14" s="9">
        <v>0</v>
      </c>
      <c r="H14" s="15" t="s">
        <v>53</v>
      </c>
      <c r="I14" s="15" t="s">
        <v>53</v>
      </c>
      <c r="J14" s="15">
        <v>0</v>
      </c>
      <c r="K14" s="15">
        <v>0</v>
      </c>
      <c r="L14" s="109">
        <f>SUM(D14:G14)-2</f>
        <v>-1</v>
      </c>
      <c r="M14" s="33"/>
    </row>
    <row r="15" spans="1:13" x14ac:dyDescent="0.25">
      <c r="A15" s="3" t="s">
        <v>315</v>
      </c>
      <c r="B15" s="8">
        <v>180</v>
      </c>
      <c r="C15" s="38">
        <v>2.8</v>
      </c>
      <c r="D15" s="8">
        <v>0</v>
      </c>
      <c r="E15" s="8">
        <v>1</v>
      </c>
      <c r="F15" s="8">
        <v>0</v>
      </c>
      <c r="G15" s="9">
        <v>0</v>
      </c>
      <c r="H15" s="8" t="s">
        <v>88</v>
      </c>
      <c r="I15" s="10">
        <v>0</v>
      </c>
      <c r="J15" s="10">
        <v>0</v>
      </c>
      <c r="K15" s="10">
        <v>0</v>
      </c>
      <c r="L15" s="109">
        <f t="shared" si="0"/>
        <v>0</v>
      </c>
      <c r="M15" s="33"/>
    </row>
    <row r="16" spans="1:13" x14ac:dyDescent="0.25">
      <c r="A16" s="3" t="s">
        <v>316</v>
      </c>
      <c r="B16" s="8">
        <v>360</v>
      </c>
      <c r="C16" s="38">
        <v>0.18</v>
      </c>
      <c r="D16" s="8">
        <v>0</v>
      </c>
      <c r="E16" s="8">
        <v>1</v>
      </c>
      <c r="F16" s="8">
        <v>0</v>
      </c>
      <c r="G16" s="9">
        <v>0</v>
      </c>
      <c r="H16" s="8" t="s">
        <v>57</v>
      </c>
      <c r="I16" s="10" t="s">
        <v>454</v>
      </c>
      <c r="J16" s="10">
        <v>0</v>
      </c>
      <c r="K16" s="10">
        <v>0</v>
      </c>
      <c r="L16" s="109">
        <f>SUM(D16:G16)-2</f>
        <v>-1</v>
      </c>
      <c r="M16" s="33"/>
    </row>
    <row r="17" spans="1:13" x14ac:dyDescent="0.25">
      <c r="A17" s="4" t="s">
        <v>317</v>
      </c>
      <c r="B17" s="11">
        <v>1044</v>
      </c>
      <c r="C17" s="39">
        <v>2.5499999999999998</v>
      </c>
      <c r="D17" s="11">
        <v>1</v>
      </c>
      <c r="E17" s="11">
        <v>1</v>
      </c>
      <c r="F17" s="11">
        <v>0</v>
      </c>
      <c r="G17" s="12">
        <v>0</v>
      </c>
      <c r="H17" s="11" t="s">
        <v>455</v>
      </c>
      <c r="I17" s="13" t="s">
        <v>456</v>
      </c>
      <c r="J17" s="13">
        <v>0</v>
      </c>
      <c r="K17" s="13">
        <v>0</v>
      </c>
      <c r="L17" s="110">
        <f>SUM(D17:G17)-3</f>
        <v>-1</v>
      </c>
      <c r="M17" s="33"/>
    </row>
    <row r="18" spans="1:13" ht="14.45" x14ac:dyDescent="0.3">
      <c r="G18">
        <f>SUM(D5:G17)</f>
        <v>14</v>
      </c>
      <c r="J18" s="5" t="s">
        <v>459</v>
      </c>
      <c r="K18" s="5"/>
      <c r="L18" s="21">
        <f>SUM(L5:L17)</f>
        <v>-5</v>
      </c>
    </row>
    <row r="19" spans="1:13" s="49" customFormat="1" ht="18.75" x14ac:dyDescent="0.3">
      <c r="A19" s="73" t="s">
        <v>500</v>
      </c>
      <c r="B19" s="49" t="s">
        <v>509</v>
      </c>
    </row>
    <row r="20" spans="1:13" s="60" customFormat="1" x14ac:dyDescent="0.25">
      <c r="A20" s="139" t="s">
        <v>485</v>
      </c>
      <c r="B20" s="138" t="s">
        <v>486</v>
      </c>
      <c r="C20" s="138"/>
      <c r="D20" s="138" t="s">
        <v>487</v>
      </c>
      <c r="E20" s="138"/>
      <c r="F20" s="138"/>
      <c r="G20" s="138"/>
      <c r="H20" s="138" t="s">
        <v>488</v>
      </c>
      <c r="I20" s="138"/>
      <c r="J20" s="138"/>
      <c r="K20" s="138"/>
      <c r="L20" s="141" t="s">
        <v>489</v>
      </c>
      <c r="M20" s="33"/>
    </row>
    <row r="21" spans="1:13" ht="89.25" x14ac:dyDescent="0.25">
      <c r="A21" s="140"/>
      <c r="B21" s="63" t="s">
        <v>490</v>
      </c>
      <c r="C21" s="63" t="s">
        <v>491</v>
      </c>
      <c r="D21" s="63" t="s">
        <v>522</v>
      </c>
      <c r="E21" s="63" t="s">
        <v>515</v>
      </c>
      <c r="F21" s="63" t="s">
        <v>519</v>
      </c>
      <c r="G21" s="63" t="s">
        <v>516</v>
      </c>
      <c r="H21" s="63" t="s">
        <v>492</v>
      </c>
      <c r="I21" s="63" t="s">
        <v>493</v>
      </c>
      <c r="J21" s="63" t="s">
        <v>494</v>
      </c>
      <c r="K21" s="63" t="s">
        <v>495</v>
      </c>
      <c r="L21" s="142"/>
      <c r="M21" s="33"/>
    </row>
    <row r="22" spans="1:13" x14ac:dyDescent="0.25">
      <c r="A22" s="3" t="s">
        <v>310</v>
      </c>
      <c r="B22" s="8">
        <v>243</v>
      </c>
      <c r="C22" s="38">
        <v>3.43</v>
      </c>
      <c r="D22" s="1">
        <v>0</v>
      </c>
      <c r="E22" s="1">
        <v>1</v>
      </c>
      <c r="F22" s="1">
        <v>0</v>
      </c>
      <c r="G22" s="3">
        <v>0</v>
      </c>
      <c r="H22" s="15" t="s">
        <v>443</v>
      </c>
      <c r="I22" s="15">
        <v>0</v>
      </c>
      <c r="J22" s="15">
        <v>0</v>
      </c>
      <c r="K22" s="15"/>
      <c r="L22" s="108">
        <f>SUM(D22:G22)-1</f>
        <v>0</v>
      </c>
      <c r="M22" s="33"/>
    </row>
    <row r="23" spans="1:13" x14ac:dyDescent="0.25">
      <c r="A23" s="3" t="s">
        <v>445</v>
      </c>
      <c r="B23" s="8">
        <v>90</v>
      </c>
      <c r="C23" s="38">
        <v>2.16</v>
      </c>
      <c r="D23" s="1">
        <v>0</v>
      </c>
      <c r="E23" s="1">
        <v>0</v>
      </c>
      <c r="F23" s="1">
        <v>1</v>
      </c>
      <c r="G23" s="3">
        <v>0</v>
      </c>
      <c r="H23" s="10">
        <v>0</v>
      </c>
      <c r="I23" s="15" t="s">
        <v>444</v>
      </c>
      <c r="J23" s="15">
        <v>0</v>
      </c>
      <c r="K23" s="15">
        <v>0</v>
      </c>
      <c r="L23" s="109">
        <f t="shared" ref="L23:L28" si="1">SUM(D23:G23)-1</f>
        <v>0</v>
      </c>
      <c r="M23" s="33"/>
    </row>
    <row r="24" spans="1:13" x14ac:dyDescent="0.25">
      <c r="A24" s="3" t="s">
        <v>311</v>
      </c>
      <c r="B24" s="8">
        <v>135</v>
      </c>
      <c r="C24" s="38">
        <v>2.1800000000000002</v>
      </c>
      <c r="D24" s="1">
        <v>0</v>
      </c>
      <c r="E24" s="1">
        <v>1</v>
      </c>
      <c r="F24" s="1">
        <v>0</v>
      </c>
      <c r="G24" s="3">
        <v>0</v>
      </c>
      <c r="H24" s="8">
        <v>0</v>
      </c>
      <c r="I24" s="15" t="s">
        <v>446</v>
      </c>
      <c r="J24" s="15" t="s">
        <v>295</v>
      </c>
      <c r="K24" s="15">
        <v>0</v>
      </c>
      <c r="L24" s="109">
        <f>SUM(D24:G24)-2</f>
        <v>-1</v>
      </c>
      <c r="M24" s="33"/>
    </row>
    <row r="25" spans="1:13" x14ac:dyDescent="0.25">
      <c r="A25" s="3" t="s">
        <v>312</v>
      </c>
      <c r="B25" s="8">
        <v>90</v>
      </c>
      <c r="C25" s="38">
        <v>1.7</v>
      </c>
      <c r="D25" s="1">
        <v>0</v>
      </c>
      <c r="E25" s="1">
        <v>0</v>
      </c>
      <c r="F25" s="1">
        <v>0</v>
      </c>
      <c r="G25" s="3">
        <v>1</v>
      </c>
      <c r="H25" s="8">
        <v>0</v>
      </c>
      <c r="I25" s="15" t="s">
        <v>447</v>
      </c>
      <c r="J25" s="15">
        <v>0</v>
      </c>
      <c r="K25" s="15">
        <v>0</v>
      </c>
      <c r="L25" s="109">
        <f t="shared" si="1"/>
        <v>0</v>
      </c>
      <c r="M25" s="33"/>
    </row>
    <row r="26" spans="1:13" x14ac:dyDescent="0.25">
      <c r="A26" s="3" t="s">
        <v>448</v>
      </c>
      <c r="B26" s="8">
        <v>63</v>
      </c>
      <c r="C26" s="38">
        <v>2.39</v>
      </c>
      <c r="D26" s="1">
        <v>0</v>
      </c>
      <c r="E26" s="1">
        <v>0</v>
      </c>
      <c r="F26" s="1">
        <v>1</v>
      </c>
      <c r="G26" s="3">
        <v>0</v>
      </c>
      <c r="H26" s="8">
        <v>0</v>
      </c>
      <c r="I26" s="15" t="s">
        <v>115</v>
      </c>
      <c r="J26" s="15">
        <v>0</v>
      </c>
      <c r="K26" s="15">
        <v>0</v>
      </c>
      <c r="L26" s="109">
        <f t="shared" si="1"/>
        <v>0</v>
      </c>
      <c r="M26" s="33"/>
    </row>
    <row r="27" spans="1:13" x14ac:dyDescent="0.25">
      <c r="A27" s="3" t="s">
        <v>449</v>
      </c>
      <c r="B27" s="8">
        <v>54</v>
      </c>
      <c r="C27" s="38">
        <v>2.23</v>
      </c>
      <c r="D27" s="1">
        <v>0</v>
      </c>
      <c r="E27" s="1">
        <v>0</v>
      </c>
      <c r="F27" s="1">
        <v>1</v>
      </c>
      <c r="G27" s="3">
        <v>0</v>
      </c>
      <c r="H27" s="8">
        <v>0</v>
      </c>
      <c r="I27" s="15" t="s">
        <v>85</v>
      </c>
      <c r="J27" s="15">
        <v>0</v>
      </c>
      <c r="K27" s="15">
        <v>0</v>
      </c>
      <c r="L27" s="109">
        <f t="shared" si="1"/>
        <v>0</v>
      </c>
      <c r="M27" s="33"/>
    </row>
    <row r="28" spans="1:13" x14ac:dyDescent="0.25">
      <c r="A28" s="3" t="s">
        <v>451</v>
      </c>
      <c r="B28" s="8">
        <v>162</v>
      </c>
      <c r="C28" s="38">
        <v>3.34</v>
      </c>
      <c r="D28" s="1">
        <v>0</v>
      </c>
      <c r="E28" s="1">
        <v>1</v>
      </c>
      <c r="F28" s="1">
        <v>0</v>
      </c>
      <c r="G28" s="3">
        <v>0</v>
      </c>
      <c r="H28" s="8">
        <v>0</v>
      </c>
      <c r="I28" s="15" t="s">
        <v>450</v>
      </c>
      <c r="J28" s="15">
        <v>0</v>
      </c>
      <c r="K28" s="15">
        <v>0</v>
      </c>
      <c r="L28" s="109">
        <f t="shared" si="1"/>
        <v>0</v>
      </c>
      <c r="M28" s="33"/>
    </row>
    <row r="29" spans="1:13" x14ac:dyDescent="0.25">
      <c r="A29" s="3" t="s">
        <v>313</v>
      </c>
      <c r="B29" s="8">
        <v>126</v>
      </c>
      <c r="C29" s="38">
        <v>2.31</v>
      </c>
      <c r="D29" s="1">
        <v>0</v>
      </c>
      <c r="E29" s="1">
        <v>1</v>
      </c>
      <c r="F29" s="1">
        <v>0</v>
      </c>
      <c r="G29" s="3">
        <v>0</v>
      </c>
      <c r="H29" s="8">
        <v>0</v>
      </c>
      <c r="I29" s="15" t="s">
        <v>452</v>
      </c>
      <c r="J29" s="15">
        <v>0</v>
      </c>
      <c r="K29" s="15">
        <v>0</v>
      </c>
      <c r="L29" s="109">
        <f>SUM(D29:G29)-2</f>
        <v>-1</v>
      </c>
      <c r="M29" s="33"/>
    </row>
    <row r="30" spans="1:13" x14ac:dyDescent="0.25">
      <c r="A30" s="3" t="s">
        <v>314</v>
      </c>
      <c r="B30" s="8">
        <v>90</v>
      </c>
      <c r="C30" s="38">
        <v>1.77</v>
      </c>
      <c r="D30" s="1">
        <v>0</v>
      </c>
      <c r="E30" s="1">
        <v>0</v>
      </c>
      <c r="F30" s="1">
        <v>0</v>
      </c>
      <c r="G30" s="3">
        <v>1</v>
      </c>
      <c r="H30" s="8">
        <v>0</v>
      </c>
      <c r="I30" s="15" t="s">
        <v>8</v>
      </c>
      <c r="J30" s="15">
        <v>0</v>
      </c>
      <c r="K30" s="15">
        <v>0</v>
      </c>
      <c r="L30" s="109">
        <f>SUM(D30:G30)-1</f>
        <v>0</v>
      </c>
      <c r="M30" s="33"/>
    </row>
    <row r="31" spans="1:13" x14ac:dyDescent="0.25">
      <c r="A31" s="3" t="s">
        <v>453</v>
      </c>
      <c r="B31" s="8">
        <v>72</v>
      </c>
      <c r="C31" s="38">
        <v>2.17</v>
      </c>
      <c r="D31" s="1">
        <v>0</v>
      </c>
      <c r="E31" s="1">
        <v>0</v>
      </c>
      <c r="F31" s="1">
        <v>1</v>
      </c>
      <c r="G31" s="3">
        <v>0</v>
      </c>
      <c r="H31" s="15" t="s">
        <v>53</v>
      </c>
      <c r="I31" s="15" t="s">
        <v>53</v>
      </c>
      <c r="J31" s="15">
        <v>0</v>
      </c>
      <c r="K31" s="15">
        <v>0</v>
      </c>
      <c r="L31" s="109">
        <f>SUM(D31:G31)-2</f>
        <v>-1</v>
      </c>
      <c r="M31" s="33"/>
    </row>
    <row r="32" spans="1:13" x14ac:dyDescent="0.25">
      <c r="A32" s="3" t="s">
        <v>315</v>
      </c>
      <c r="B32" s="8">
        <v>180</v>
      </c>
      <c r="C32" s="38">
        <v>2.8</v>
      </c>
      <c r="D32" s="1">
        <v>0</v>
      </c>
      <c r="E32" s="1">
        <v>1</v>
      </c>
      <c r="F32" s="1">
        <v>0</v>
      </c>
      <c r="G32" s="3">
        <v>0</v>
      </c>
      <c r="H32" s="8" t="s">
        <v>88</v>
      </c>
      <c r="I32" s="10">
        <v>0</v>
      </c>
      <c r="J32" s="10">
        <v>0</v>
      </c>
      <c r="K32" s="10">
        <v>0</v>
      </c>
      <c r="L32" s="109">
        <f>SUM(D32:G32)-1</f>
        <v>0</v>
      </c>
      <c r="M32" s="33"/>
    </row>
    <row r="33" spans="1:13" x14ac:dyDescent="0.25">
      <c r="A33" s="3" t="s">
        <v>316</v>
      </c>
      <c r="B33" s="8">
        <v>360</v>
      </c>
      <c r="C33" s="38">
        <v>0.18</v>
      </c>
      <c r="D33" s="1">
        <v>0</v>
      </c>
      <c r="E33" s="1">
        <v>1</v>
      </c>
      <c r="F33" s="1">
        <v>0</v>
      </c>
      <c r="G33" s="3">
        <v>0</v>
      </c>
      <c r="H33" s="8" t="s">
        <v>57</v>
      </c>
      <c r="I33" s="10" t="s">
        <v>454</v>
      </c>
      <c r="J33" s="10">
        <v>0</v>
      </c>
      <c r="K33" s="10">
        <v>0</v>
      </c>
      <c r="L33" s="109">
        <f>SUM(D33:G33)-2</f>
        <v>-1</v>
      </c>
      <c r="M33" s="33"/>
    </row>
    <row r="34" spans="1:13" x14ac:dyDescent="0.25">
      <c r="A34" s="4" t="s">
        <v>317</v>
      </c>
      <c r="B34" s="11">
        <v>1044</v>
      </c>
      <c r="C34" s="39">
        <v>2.5499999999999998</v>
      </c>
      <c r="D34" s="2">
        <v>1</v>
      </c>
      <c r="E34" s="2">
        <v>2</v>
      </c>
      <c r="F34" s="2">
        <v>0</v>
      </c>
      <c r="G34" s="4">
        <v>0</v>
      </c>
      <c r="H34" s="11" t="s">
        <v>455</v>
      </c>
      <c r="I34" s="13" t="s">
        <v>456</v>
      </c>
      <c r="J34" s="13">
        <v>0</v>
      </c>
      <c r="K34" s="13">
        <v>0</v>
      </c>
      <c r="L34" s="110">
        <f>SUM(D34:G34)-3</f>
        <v>0</v>
      </c>
      <c r="M34" s="33"/>
    </row>
    <row r="35" spans="1:13" x14ac:dyDescent="0.25">
      <c r="J35" s="5" t="s">
        <v>459</v>
      </c>
      <c r="K35" s="5"/>
      <c r="L35" s="21">
        <f>SUM(L22:L34)</f>
        <v>-4</v>
      </c>
    </row>
    <row r="36" spans="1:13" s="104" customFormat="1" x14ac:dyDescent="0.25">
      <c r="A36" s="134" t="s">
        <v>513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</sheetData>
  <mergeCells count="12">
    <mergeCell ref="A36:L36"/>
    <mergeCell ref="A1:L1"/>
    <mergeCell ref="D3:G3"/>
    <mergeCell ref="H3:K3"/>
    <mergeCell ref="B3:C3"/>
    <mergeCell ref="A3:A4"/>
    <mergeCell ref="L3:L4"/>
    <mergeCell ref="A20:A21"/>
    <mergeCell ref="B20:C20"/>
    <mergeCell ref="D20:G20"/>
    <mergeCell ref="H20:K20"/>
    <mergeCell ref="L20:L21"/>
  </mergeCells>
  <pageMargins left="0.7" right="0.7" top="0.75" bottom="0.75" header="0.3" footer="0.3"/>
  <pageSetup paperSize="9" orientation="portrait" r:id="rId1"/>
  <ignoredErrors>
    <ignoredError sqref="L5:L6 L16:L17 L22:L23 L33:L34 L8:L11 L25:L28" formulaRange="1"/>
    <ignoredError sqref="L12:L15 L29:L32 L24" formula="1" formulaRange="1"/>
    <ignoredError sqref="L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28" sqref="G28"/>
    </sheetView>
  </sheetViews>
  <sheetFormatPr defaultRowHeight="15" x14ac:dyDescent="0.25"/>
  <cols>
    <col min="1" max="1" width="17.85546875" bestFit="1" customWidth="1"/>
    <col min="2" max="12" width="16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46" t="s">
        <v>507</v>
      </c>
      <c r="B2" s="47" t="s">
        <v>508</v>
      </c>
      <c r="C2" s="47"/>
      <c r="D2" s="47"/>
      <c r="E2" s="47"/>
      <c r="F2" s="47"/>
      <c r="G2" s="47"/>
      <c r="H2" s="47"/>
      <c r="I2" s="45"/>
      <c r="J2" s="45"/>
      <c r="K2" s="45"/>
      <c r="L2" s="45"/>
    </row>
    <row r="3" spans="1:13" ht="14.45" customHeight="1" x14ac:dyDescent="0.25">
      <c r="A3" s="139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122"/>
    </row>
    <row r="4" spans="1:13" s="48" customFormat="1" ht="76.5" x14ac:dyDescent="0.25">
      <c r="A4" s="140"/>
      <c r="B4" s="106" t="s">
        <v>490</v>
      </c>
      <c r="C4" s="106" t="s">
        <v>491</v>
      </c>
      <c r="D4" s="106" t="s">
        <v>521</v>
      </c>
      <c r="E4" s="106" t="s">
        <v>517</v>
      </c>
      <c r="F4" s="106" t="s">
        <v>520</v>
      </c>
      <c r="G4" s="106" t="s">
        <v>518</v>
      </c>
      <c r="H4" s="106" t="s">
        <v>492</v>
      </c>
      <c r="I4" s="106" t="s">
        <v>493</v>
      </c>
      <c r="J4" s="106" t="s">
        <v>494</v>
      </c>
      <c r="K4" s="106" t="s">
        <v>495</v>
      </c>
      <c r="L4" s="142"/>
      <c r="M4" s="111"/>
    </row>
    <row r="5" spans="1:13" ht="14.45" x14ac:dyDescent="0.3">
      <c r="A5" s="6" t="s">
        <v>31</v>
      </c>
      <c r="B5" s="8">
        <v>18</v>
      </c>
      <c r="C5" s="34">
        <v>0.15</v>
      </c>
      <c r="D5" s="41">
        <v>0</v>
      </c>
      <c r="E5" s="8">
        <v>0</v>
      </c>
      <c r="F5" s="8">
        <v>0</v>
      </c>
      <c r="G5" s="9">
        <v>1</v>
      </c>
      <c r="H5" s="10">
        <v>0</v>
      </c>
      <c r="I5" s="8" t="s">
        <v>5</v>
      </c>
      <c r="J5" s="8">
        <v>0</v>
      </c>
      <c r="K5" s="8">
        <v>0</v>
      </c>
      <c r="L5" s="119">
        <f>SUM(D5:G5)-1</f>
        <v>0</v>
      </c>
      <c r="M5" s="33"/>
    </row>
    <row r="6" spans="1:13" ht="14.45" x14ac:dyDescent="0.3">
      <c r="A6" s="6" t="s">
        <v>32</v>
      </c>
      <c r="B6" s="8">
        <v>459</v>
      </c>
      <c r="C6" s="34">
        <v>6.6</v>
      </c>
      <c r="D6" s="41">
        <v>0</v>
      </c>
      <c r="E6" s="8">
        <v>1</v>
      </c>
      <c r="F6" s="8">
        <v>0</v>
      </c>
      <c r="G6" s="9">
        <v>0</v>
      </c>
      <c r="H6" s="8" t="s">
        <v>49</v>
      </c>
      <c r="I6" s="8" t="s">
        <v>50</v>
      </c>
      <c r="J6" s="8">
        <v>0</v>
      </c>
      <c r="K6" s="8">
        <v>0</v>
      </c>
      <c r="L6" s="120">
        <f>SUM(D6:G6)-2</f>
        <v>-1</v>
      </c>
      <c r="M6" s="33"/>
    </row>
    <row r="7" spans="1:13" x14ac:dyDescent="0.25">
      <c r="A7" s="6" t="s">
        <v>33</v>
      </c>
      <c r="B7" s="8">
        <v>1656</v>
      </c>
      <c r="C7" s="34">
        <v>2.0099999999999998</v>
      </c>
      <c r="D7" s="41">
        <v>2</v>
      </c>
      <c r="E7" s="8">
        <v>1</v>
      </c>
      <c r="F7" s="8">
        <v>0</v>
      </c>
      <c r="G7" s="9">
        <v>0</v>
      </c>
      <c r="H7" s="8" t="s">
        <v>51</v>
      </c>
      <c r="I7" s="8">
        <v>0</v>
      </c>
      <c r="J7" s="8" t="s">
        <v>52</v>
      </c>
      <c r="K7" s="8" t="s">
        <v>53</v>
      </c>
      <c r="L7" s="120">
        <f>SUM(D7:G7)-4</f>
        <v>-1</v>
      </c>
      <c r="M7" s="33"/>
    </row>
    <row r="8" spans="1:13" x14ac:dyDescent="0.25">
      <c r="A8" s="6" t="s">
        <v>34</v>
      </c>
      <c r="B8" s="8">
        <v>648</v>
      </c>
      <c r="C8" s="34">
        <v>2.68</v>
      </c>
      <c r="D8" s="41">
        <v>0</v>
      </c>
      <c r="E8" s="8">
        <v>2</v>
      </c>
      <c r="F8" s="8">
        <v>0</v>
      </c>
      <c r="G8" s="9">
        <v>0</v>
      </c>
      <c r="H8" s="8" t="s">
        <v>54</v>
      </c>
      <c r="I8" s="8" t="s">
        <v>55</v>
      </c>
      <c r="J8" s="8" t="s">
        <v>56</v>
      </c>
      <c r="K8" s="8">
        <v>0</v>
      </c>
      <c r="L8" s="120">
        <f>SUM(D8:G8)-3</f>
        <v>-1</v>
      </c>
      <c r="M8" s="33"/>
    </row>
    <row r="9" spans="1:13" x14ac:dyDescent="0.25">
      <c r="A9" s="6" t="s">
        <v>35</v>
      </c>
      <c r="B9" s="8">
        <v>441</v>
      </c>
      <c r="C9" s="34">
        <v>0.14000000000000001</v>
      </c>
      <c r="D9" s="41">
        <v>0</v>
      </c>
      <c r="E9" s="8">
        <v>1</v>
      </c>
      <c r="F9" s="8">
        <v>0</v>
      </c>
      <c r="G9" s="9">
        <v>0</v>
      </c>
      <c r="H9" s="10">
        <v>0</v>
      </c>
      <c r="I9" s="8" t="s">
        <v>57</v>
      </c>
      <c r="J9" s="8" t="s">
        <v>58</v>
      </c>
      <c r="K9" s="8">
        <v>0</v>
      </c>
      <c r="L9" s="120">
        <f>SUM(D9:G9)-3</f>
        <v>-2</v>
      </c>
      <c r="M9" s="33"/>
    </row>
    <row r="10" spans="1:13" x14ac:dyDescent="0.25">
      <c r="A10" s="6" t="s">
        <v>366</v>
      </c>
      <c r="B10" s="8">
        <v>999</v>
      </c>
      <c r="C10" s="34">
        <v>2.27</v>
      </c>
      <c r="D10" s="41">
        <v>1</v>
      </c>
      <c r="E10" s="8">
        <v>1</v>
      </c>
      <c r="F10" s="8">
        <v>0</v>
      </c>
      <c r="G10" s="9">
        <v>0</v>
      </c>
      <c r="H10" s="10" t="s">
        <v>367</v>
      </c>
      <c r="I10" s="10">
        <v>0</v>
      </c>
      <c r="J10" s="10" t="s">
        <v>55</v>
      </c>
      <c r="K10" s="10">
        <v>0</v>
      </c>
      <c r="L10" s="120">
        <f>SUM(D10:G10)-3</f>
        <v>-1</v>
      </c>
      <c r="M10" s="33"/>
    </row>
    <row r="11" spans="1:13" x14ac:dyDescent="0.25">
      <c r="A11" s="6" t="s">
        <v>36</v>
      </c>
      <c r="B11" s="8">
        <v>270</v>
      </c>
      <c r="C11" s="34">
        <v>2.2200000000000002</v>
      </c>
      <c r="D11" s="41">
        <v>0</v>
      </c>
      <c r="E11" s="8">
        <v>1</v>
      </c>
      <c r="F11" s="8">
        <v>0</v>
      </c>
      <c r="G11" s="9">
        <v>0</v>
      </c>
      <c r="H11" s="10">
        <v>0</v>
      </c>
      <c r="I11" s="10" t="s">
        <v>59</v>
      </c>
      <c r="J11" s="10">
        <v>0</v>
      </c>
      <c r="K11" s="10">
        <v>0</v>
      </c>
      <c r="L11" s="120">
        <f>SUM(D11:G11)-2</f>
        <v>-1</v>
      </c>
      <c r="M11" s="33"/>
    </row>
    <row r="12" spans="1:13" x14ac:dyDescent="0.25">
      <c r="A12" s="6" t="s">
        <v>37</v>
      </c>
      <c r="B12" s="8">
        <v>522</v>
      </c>
      <c r="C12" s="34">
        <v>1.27</v>
      </c>
      <c r="D12" s="41">
        <v>0</v>
      </c>
      <c r="E12" s="8">
        <v>2</v>
      </c>
      <c r="F12" s="8">
        <v>0</v>
      </c>
      <c r="G12" s="9">
        <v>0</v>
      </c>
      <c r="H12" s="10" t="s">
        <v>60</v>
      </c>
      <c r="I12" s="10">
        <v>0</v>
      </c>
      <c r="J12" s="10">
        <v>0</v>
      </c>
      <c r="K12" s="10">
        <v>0</v>
      </c>
      <c r="L12" s="120">
        <f>SUM(D12:G12)-1</f>
        <v>1</v>
      </c>
      <c r="M12" s="33"/>
    </row>
    <row r="13" spans="1:13" x14ac:dyDescent="0.25">
      <c r="A13" s="6" t="s">
        <v>38</v>
      </c>
      <c r="B13" s="8">
        <v>567</v>
      </c>
      <c r="C13" s="34">
        <v>6.75</v>
      </c>
      <c r="D13" s="41">
        <v>0</v>
      </c>
      <c r="E13" s="8">
        <v>2</v>
      </c>
      <c r="F13" s="8">
        <v>0</v>
      </c>
      <c r="G13" s="9">
        <v>0</v>
      </c>
      <c r="H13" s="10" t="s">
        <v>61</v>
      </c>
      <c r="I13" s="10" t="s">
        <v>479</v>
      </c>
      <c r="J13" s="8" t="s">
        <v>478</v>
      </c>
      <c r="K13" s="10">
        <v>0</v>
      </c>
      <c r="L13" s="120">
        <f>SUM(D13:G13)-5</f>
        <v>-3</v>
      </c>
      <c r="M13" s="33"/>
    </row>
    <row r="14" spans="1:13" x14ac:dyDescent="0.25">
      <c r="A14" s="6" t="s">
        <v>39</v>
      </c>
      <c r="B14" s="8">
        <v>756</v>
      </c>
      <c r="C14" s="34">
        <v>8.99</v>
      </c>
      <c r="D14" s="41">
        <v>1</v>
      </c>
      <c r="E14" s="8">
        <v>1</v>
      </c>
      <c r="F14" s="8">
        <v>0</v>
      </c>
      <c r="G14" s="9">
        <v>0</v>
      </c>
      <c r="H14" s="10" t="s">
        <v>64</v>
      </c>
      <c r="I14" s="10">
        <v>0</v>
      </c>
      <c r="J14" s="8" t="s">
        <v>65</v>
      </c>
      <c r="K14" s="10">
        <v>0</v>
      </c>
      <c r="L14" s="120">
        <f>SUM(D14:G14)-3</f>
        <v>-1</v>
      </c>
      <c r="M14" s="33"/>
    </row>
    <row r="15" spans="1:13" x14ac:dyDescent="0.25">
      <c r="A15" s="6" t="s">
        <v>40</v>
      </c>
      <c r="B15" s="8">
        <v>189</v>
      </c>
      <c r="C15" s="34">
        <v>0.05</v>
      </c>
      <c r="D15" s="41">
        <v>0</v>
      </c>
      <c r="E15" s="8">
        <v>1</v>
      </c>
      <c r="F15" s="8">
        <v>0</v>
      </c>
      <c r="G15" s="9">
        <v>0</v>
      </c>
      <c r="H15" s="10" t="s">
        <v>66</v>
      </c>
      <c r="I15" s="10">
        <v>0</v>
      </c>
      <c r="J15" s="10">
        <v>0</v>
      </c>
      <c r="K15" s="10">
        <v>0</v>
      </c>
      <c r="L15" s="120">
        <f>SUM(D15:G15)-1</f>
        <v>0</v>
      </c>
      <c r="M15" s="33"/>
    </row>
    <row r="16" spans="1:13" x14ac:dyDescent="0.25">
      <c r="A16" s="6" t="s">
        <v>41</v>
      </c>
      <c r="B16" s="8">
        <v>1404</v>
      </c>
      <c r="C16" s="34">
        <v>0.3</v>
      </c>
      <c r="D16" s="41">
        <v>2</v>
      </c>
      <c r="E16" s="8">
        <v>1</v>
      </c>
      <c r="F16" s="8">
        <v>0</v>
      </c>
      <c r="G16" s="9">
        <v>0</v>
      </c>
      <c r="H16" s="10" t="s">
        <v>67</v>
      </c>
      <c r="I16" s="8" t="s">
        <v>68</v>
      </c>
      <c r="J16" s="10">
        <v>0</v>
      </c>
      <c r="K16" s="10">
        <v>0</v>
      </c>
      <c r="L16" s="120">
        <f>SUM(D16:G16)-3</f>
        <v>0</v>
      </c>
      <c r="M16" s="33"/>
    </row>
    <row r="17" spans="1:13" x14ac:dyDescent="0.25">
      <c r="A17" s="6" t="s">
        <v>42</v>
      </c>
      <c r="B17" s="8">
        <v>252</v>
      </c>
      <c r="C17" s="34">
        <v>3.35</v>
      </c>
      <c r="D17" s="41">
        <v>0</v>
      </c>
      <c r="E17" s="8">
        <v>1</v>
      </c>
      <c r="F17" s="8">
        <v>0</v>
      </c>
      <c r="G17" s="9">
        <v>0</v>
      </c>
      <c r="H17" s="10" t="s">
        <v>69</v>
      </c>
      <c r="I17" s="8" t="s">
        <v>70</v>
      </c>
      <c r="J17" s="10">
        <v>0</v>
      </c>
      <c r="K17" s="10">
        <v>0</v>
      </c>
      <c r="L17" s="120">
        <f>SUM(D17:G17)-2</f>
        <v>-1</v>
      </c>
      <c r="M17" s="33"/>
    </row>
    <row r="18" spans="1:13" x14ac:dyDescent="0.25">
      <c r="A18" s="6" t="s">
        <v>71</v>
      </c>
      <c r="B18" s="8">
        <v>162</v>
      </c>
      <c r="C18" s="34">
        <v>4.66</v>
      </c>
      <c r="D18" s="41">
        <v>0</v>
      </c>
      <c r="E18" s="8">
        <v>1</v>
      </c>
      <c r="F18" s="8">
        <v>0</v>
      </c>
      <c r="G18" s="9">
        <v>0</v>
      </c>
      <c r="H18" s="10">
        <v>0</v>
      </c>
      <c r="I18" s="8" t="s">
        <v>72</v>
      </c>
      <c r="J18" s="10">
        <v>0</v>
      </c>
      <c r="K18" s="10">
        <v>0</v>
      </c>
      <c r="L18" s="120">
        <f>SUM(D18:G18)-2</f>
        <v>-1</v>
      </c>
      <c r="M18" s="33"/>
    </row>
    <row r="19" spans="1:13" x14ac:dyDescent="0.25">
      <c r="A19" s="6" t="s">
        <v>43</v>
      </c>
      <c r="B19" s="8">
        <v>252</v>
      </c>
      <c r="C19" s="34">
        <v>0.76</v>
      </c>
      <c r="D19" s="41">
        <v>0</v>
      </c>
      <c r="E19" s="8">
        <v>1</v>
      </c>
      <c r="F19" s="8">
        <v>0</v>
      </c>
      <c r="G19" s="9">
        <v>0</v>
      </c>
      <c r="H19" s="10">
        <v>0</v>
      </c>
      <c r="I19" s="8" t="s">
        <v>73</v>
      </c>
      <c r="J19" s="10">
        <v>0</v>
      </c>
      <c r="K19" s="10">
        <v>0</v>
      </c>
      <c r="L19" s="120">
        <f>SUM(D19:G19)-2</f>
        <v>-1</v>
      </c>
      <c r="M19" s="33"/>
    </row>
    <row r="20" spans="1:13" x14ac:dyDescent="0.25">
      <c r="A20" s="6" t="s">
        <v>363</v>
      </c>
      <c r="B20" s="8">
        <v>567</v>
      </c>
      <c r="C20" s="34">
        <v>2.0099999999999998</v>
      </c>
      <c r="D20" s="41">
        <v>0</v>
      </c>
      <c r="E20" s="8">
        <v>2</v>
      </c>
      <c r="F20" s="8">
        <v>0</v>
      </c>
      <c r="G20" s="9">
        <v>0</v>
      </c>
      <c r="H20" s="10">
        <v>0</v>
      </c>
      <c r="I20" s="8" t="s">
        <v>365</v>
      </c>
      <c r="J20" s="8" t="s">
        <v>74</v>
      </c>
      <c r="K20" s="10">
        <v>0</v>
      </c>
      <c r="L20" s="120">
        <f>SUM(D20:G20)-4</f>
        <v>-2</v>
      </c>
      <c r="M20" s="33"/>
    </row>
    <row r="21" spans="1:13" x14ac:dyDescent="0.25">
      <c r="A21" s="6" t="s">
        <v>44</v>
      </c>
      <c r="B21" s="8">
        <v>2169</v>
      </c>
      <c r="C21" s="34">
        <v>2.62</v>
      </c>
      <c r="D21" s="41">
        <v>3</v>
      </c>
      <c r="E21" s="8">
        <v>1</v>
      </c>
      <c r="F21" s="8">
        <v>0</v>
      </c>
      <c r="G21" s="9">
        <v>0</v>
      </c>
      <c r="H21" s="8" t="s">
        <v>75</v>
      </c>
      <c r="I21" s="8" t="s">
        <v>76</v>
      </c>
      <c r="J21" s="8">
        <v>0</v>
      </c>
      <c r="K21" s="10">
        <v>0</v>
      </c>
      <c r="L21" s="120">
        <f>SUM(D21:G21)-4</f>
        <v>0</v>
      </c>
      <c r="M21" s="33"/>
    </row>
    <row r="22" spans="1:13" x14ac:dyDescent="0.25">
      <c r="A22" s="6" t="s">
        <v>45</v>
      </c>
      <c r="B22" s="8">
        <v>855</v>
      </c>
      <c r="C22" s="34">
        <v>2.16</v>
      </c>
      <c r="D22" s="41">
        <v>1</v>
      </c>
      <c r="E22" s="8">
        <v>1</v>
      </c>
      <c r="F22" s="8">
        <v>0</v>
      </c>
      <c r="G22" s="9">
        <v>0</v>
      </c>
      <c r="H22" s="8" t="s">
        <v>77</v>
      </c>
      <c r="I22" s="8" t="s">
        <v>78</v>
      </c>
      <c r="J22" s="8">
        <v>0</v>
      </c>
      <c r="K22" s="8">
        <v>0</v>
      </c>
      <c r="L22" s="120">
        <f>SUM(D22:G22)-3</f>
        <v>-1</v>
      </c>
      <c r="M22" s="33"/>
    </row>
    <row r="23" spans="1:13" x14ac:dyDescent="0.25">
      <c r="A23" s="6" t="s">
        <v>368</v>
      </c>
      <c r="B23" s="8">
        <v>1170</v>
      </c>
      <c r="C23" s="34">
        <v>0.06</v>
      </c>
      <c r="D23" s="41">
        <v>2</v>
      </c>
      <c r="E23" s="8">
        <v>0</v>
      </c>
      <c r="F23" s="8">
        <v>0</v>
      </c>
      <c r="G23" s="9">
        <v>0</v>
      </c>
      <c r="H23" s="8">
        <v>0</v>
      </c>
      <c r="I23" s="8" t="s">
        <v>370</v>
      </c>
      <c r="J23" s="8">
        <v>0</v>
      </c>
      <c r="K23" s="8">
        <v>0</v>
      </c>
      <c r="L23" s="120">
        <f>SUM(D23:G23)-2</f>
        <v>0</v>
      </c>
      <c r="M23" s="33"/>
    </row>
    <row r="24" spans="1:13" x14ac:dyDescent="0.25">
      <c r="A24" s="6" t="s">
        <v>46</v>
      </c>
      <c r="B24" s="8">
        <v>630</v>
      </c>
      <c r="C24" s="34">
        <v>2.4700000000000002</v>
      </c>
      <c r="D24" s="41">
        <v>1</v>
      </c>
      <c r="E24" s="8">
        <v>0</v>
      </c>
      <c r="F24" s="8">
        <v>0</v>
      </c>
      <c r="G24" s="9">
        <v>0</v>
      </c>
      <c r="H24" s="8" t="s">
        <v>79</v>
      </c>
      <c r="I24" s="8">
        <v>0</v>
      </c>
      <c r="J24" s="8">
        <v>0</v>
      </c>
      <c r="K24" s="8">
        <v>0</v>
      </c>
      <c r="L24" s="120">
        <f>SUM(D24:G24)-1</f>
        <v>0</v>
      </c>
      <c r="M24" s="33"/>
    </row>
    <row r="25" spans="1:13" ht="14.45" x14ac:dyDescent="0.3">
      <c r="A25" s="6" t="s">
        <v>352</v>
      </c>
      <c r="B25" s="8">
        <v>42390</v>
      </c>
      <c r="C25" s="34">
        <v>2.02</v>
      </c>
      <c r="D25" s="41">
        <v>68</v>
      </c>
      <c r="E25" s="8">
        <v>0</v>
      </c>
      <c r="F25" s="8">
        <v>0</v>
      </c>
      <c r="G25" s="9">
        <v>0</v>
      </c>
      <c r="H25" s="8" t="s">
        <v>475</v>
      </c>
      <c r="I25" s="8" t="s">
        <v>476</v>
      </c>
      <c r="J25" s="8" t="s">
        <v>469</v>
      </c>
      <c r="K25" s="8" t="s">
        <v>480</v>
      </c>
      <c r="L25" s="120">
        <f>SUM(D25:G25)-77</f>
        <v>-9</v>
      </c>
      <c r="M25" s="33"/>
    </row>
    <row r="26" spans="1:13" ht="14.45" x14ac:dyDescent="0.3">
      <c r="A26" s="6" t="s">
        <v>47</v>
      </c>
      <c r="B26" s="8">
        <v>198</v>
      </c>
      <c r="C26" s="34">
        <v>0.49</v>
      </c>
      <c r="D26" s="41">
        <v>0</v>
      </c>
      <c r="E26" s="8">
        <v>1</v>
      </c>
      <c r="F26" s="8">
        <v>0</v>
      </c>
      <c r="G26" s="9">
        <v>0</v>
      </c>
      <c r="H26" s="10">
        <v>0</v>
      </c>
      <c r="I26" s="8" t="s">
        <v>80</v>
      </c>
      <c r="J26" s="8">
        <v>0</v>
      </c>
      <c r="K26" s="8">
        <v>0</v>
      </c>
      <c r="L26" s="120">
        <f>SUM(D26:G26)-2</f>
        <v>-1</v>
      </c>
      <c r="M26" s="33"/>
    </row>
    <row r="27" spans="1:13" ht="14.45" x14ac:dyDescent="0.3">
      <c r="A27" s="7" t="s">
        <v>48</v>
      </c>
      <c r="B27" s="11">
        <v>2025</v>
      </c>
      <c r="C27" s="35">
        <v>0.93</v>
      </c>
      <c r="D27" s="31">
        <v>3</v>
      </c>
      <c r="E27" s="11">
        <v>1</v>
      </c>
      <c r="F27" s="11">
        <v>0</v>
      </c>
      <c r="G27" s="12">
        <v>0</v>
      </c>
      <c r="H27" s="13" t="s">
        <v>81</v>
      </c>
      <c r="I27" s="11" t="s">
        <v>82</v>
      </c>
      <c r="J27" s="11">
        <v>0</v>
      </c>
      <c r="K27" s="11">
        <v>0</v>
      </c>
      <c r="L27" s="121">
        <f>SUM(D27:G27)-3</f>
        <v>1</v>
      </c>
      <c r="M27" s="33"/>
    </row>
    <row r="28" spans="1:13" ht="14.45" x14ac:dyDescent="0.3">
      <c r="J28" s="5" t="s">
        <v>459</v>
      </c>
      <c r="K28" s="5"/>
      <c r="L28" s="21">
        <f>SUM(L5:L27)</f>
        <v>-25</v>
      </c>
      <c r="M28" s="33"/>
    </row>
    <row r="29" spans="1:13" s="45" customFormat="1" ht="18.75" x14ac:dyDescent="0.3">
      <c r="A29" s="105" t="s">
        <v>507</v>
      </c>
      <c r="B29" s="104" t="s">
        <v>509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33"/>
    </row>
    <row r="30" spans="1:13" x14ac:dyDescent="0.25">
      <c r="A30" s="136" t="s">
        <v>485</v>
      </c>
      <c r="B30" s="138" t="s">
        <v>486</v>
      </c>
      <c r="C30" s="138"/>
      <c r="D30" s="138" t="s">
        <v>487</v>
      </c>
      <c r="E30" s="138"/>
      <c r="F30" s="138"/>
      <c r="G30" s="138"/>
      <c r="H30" s="138" t="s">
        <v>488</v>
      </c>
      <c r="I30" s="138"/>
      <c r="J30" s="138"/>
      <c r="K30" s="138"/>
      <c r="L30" s="141" t="s">
        <v>489</v>
      </c>
      <c r="M30" s="33"/>
    </row>
    <row r="31" spans="1:13" s="48" customFormat="1" ht="76.5" x14ac:dyDescent="0.25">
      <c r="A31" s="137"/>
      <c r="B31" s="106" t="s">
        <v>490</v>
      </c>
      <c r="C31" s="106" t="s">
        <v>491</v>
      </c>
      <c r="D31" s="106" t="s">
        <v>522</v>
      </c>
      <c r="E31" s="106" t="s">
        <v>515</v>
      </c>
      <c r="F31" s="106" t="s">
        <v>519</v>
      </c>
      <c r="G31" s="106" t="s">
        <v>516</v>
      </c>
      <c r="H31" s="106" t="s">
        <v>492</v>
      </c>
      <c r="I31" s="106" t="s">
        <v>493</v>
      </c>
      <c r="J31" s="106" t="s">
        <v>494</v>
      </c>
      <c r="K31" s="106" t="s">
        <v>495</v>
      </c>
      <c r="L31" s="142"/>
      <c r="M31" s="111"/>
    </row>
    <row r="32" spans="1:13" x14ac:dyDescent="0.25">
      <c r="A32" s="6" t="s">
        <v>31</v>
      </c>
      <c r="B32" s="8">
        <v>18</v>
      </c>
      <c r="C32" s="34">
        <v>0.15</v>
      </c>
      <c r="D32" s="41">
        <v>0</v>
      </c>
      <c r="E32" s="8">
        <v>0</v>
      </c>
      <c r="F32" s="8">
        <v>0</v>
      </c>
      <c r="G32" s="9">
        <v>1</v>
      </c>
      <c r="H32" s="10">
        <v>0</v>
      </c>
      <c r="I32" s="8" t="s">
        <v>5</v>
      </c>
      <c r="J32" s="8">
        <v>0</v>
      </c>
      <c r="K32" s="8">
        <v>0</v>
      </c>
      <c r="L32" s="119">
        <f>SUM(D32:G32)-1</f>
        <v>0</v>
      </c>
      <c r="M32" s="33"/>
    </row>
    <row r="33" spans="1:13" x14ac:dyDescent="0.25">
      <c r="A33" s="6" t="s">
        <v>32</v>
      </c>
      <c r="B33" s="8">
        <v>459</v>
      </c>
      <c r="C33" s="34">
        <v>6.6</v>
      </c>
      <c r="D33" s="41">
        <v>0</v>
      </c>
      <c r="E33" s="8">
        <v>2</v>
      </c>
      <c r="F33" s="8">
        <v>0</v>
      </c>
      <c r="G33" s="9">
        <v>0</v>
      </c>
      <c r="H33" s="8" t="s">
        <v>49</v>
      </c>
      <c r="I33" s="8" t="s">
        <v>50</v>
      </c>
      <c r="J33" s="8">
        <v>0</v>
      </c>
      <c r="K33" s="8">
        <v>0</v>
      </c>
      <c r="L33" s="120">
        <f>SUM(D33:G33)-2</f>
        <v>0</v>
      </c>
      <c r="M33" s="33"/>
    </row>
    <row r="34" spans="1:13" x14ac:dyDescent="0.25">
      <c r="A34" s="6" t="s">
        <v>33</v>
      </c>
      <c r="B34" s="8">
        <v>1656</v>
      </c>
      <c r="C34" s="34">
        <v>2.0099999999999998</v>
      </c>
      <c r="D34" s="41">
        <v>2</v>
      </c>
      <c r="E34" s="8">
        <v>2</v>
      </c>
      <c r="F34" s="8">
        <v>0</v>
      </c>
      <c r="G34" s="9">
        <v>0</v>
      </c>
      <c r="H34" s="8" t="s">
        <v>51</v>
      </c>
      <c r="I34" s="8">
        <v>0</v>
      </c>
      <c r="J34" s="8" t="s">
        <v>52</v>
      </c>
      <c r="K34" s="8" t="s">
        <v>53</v>
      </c>
      <c r="L34" s="120">
        <f>SUM(D34:G34)-4</f>
        <v>0</v>
      </c>
      <c r="M34" s="33"/>
    </row>
    <row r="35" spans="1:13" x14ac:dyDescent="0.25">
      <c r="A35" s="6" t="s">
        <v>34</v>
      </c>
      <c r="B35" s="8">
        <v>648</v>
      </c>
      <c r="C35" s="34">
        <v>2.68</v>
      </c>
      <c r="D35" s="41">
        <v>0</v>
      </c>
      <c r="E35" s="8">
        <v>2</v>
      </c>
      <c r="F35" s="8">
        <v>0</v>
      </c>
      <c r="G35" s="9">
        <v>0</v>
      </c>
      <c r="H35" s="8" t="s">
        <v>54</v>
      </c>
      <c r="I35" s="8" t="s">
        <v>55</v>
      </c>
      <c r="J35" s="8" t="s">
        <v>56</v>
      </c>
      <c r="K35" s="8">
        <v>0</v>
      </c>
      <c r="L35" s="120">
        <f>SUM(D35:G35)-3</f>
        <v>-1</v>
      </c>
      <c r="M35" s="33"/>
    </row>
    <row r="36" spans="1:13" x14ac:dyDescent="0.25">
      <c r="A36" s="6" t="s">
        <v>35</v>
      </c>
      <c r="B36" s="8">
        <v>441</v>
      </c>
      <c r="C36" s="34">
        <v>0.14000000000000001</v>
      </c>
      <c r="D36" s="41">
        <v>0</v>
      </c>
      <c r="E36" s="8">
        <v>2</v>
      </c>
      <c r="F36" s="8">
        <v>0</v>
      </c>
      <c r="G36" s="9">
        <v>0</v>
      </c>
      <c r="H36" s="10">
        <v>0</v>
      </c>
      <c r="I36" s="8" t="s">
        <v>57</v>
      </c>
      <c r="J36" s="8" t="s">
        <v>58</v>
      </c>
      <c r="K36" s="8">
        <v>0</v>
      </c>
      <c r="L36" s="120">
        <f>SUM(D36:G36)-3</f>
        <v>-1</v>
      </c>
      <c r="M36" s="33"/>
    </row>
    <row r="37" spans="1:13" x14ac:dyDescent="0.25">
      <c r="A37" s="6" t="s">
        <v>366</v>
      </c>
      <c r="B37" s="8">
        <v>999</v>
      </c>
      <c r="C37" s="34">
        <v>2.27</v>
      </c>
      <c r="D37" s="41">
        <v>1</v>
      </c>
      <c r="E37" s="8">
        <v>2</v>
      </c>
      <c r="F37" s="8">
        <v>0</v>
      </c>
      <c r="G37" s="9">
        <v>0</v>
      </c>
      <c r="H37" s="10" t="s">
        <v>367</v>
      </c>
      <c r="I37" s="10">
        <v>0</v>
      </c>
      <c r="J37" s="10" t="s">
        <v>55</v>
      </c>
      <c r="K37" s="10">
        <v>0</v>
      </c>
      <c r="L37" s="120">
        <f>SUM(D37:G37)-3</f>
        <v>0</v>
      </c>
      <c r="M37" s="33"/>
    </row>
    <row r="38" spans="1:13" x14ac:dyDescent="0.25">
      <c r="A38" s="6" t="s">
        <v>36</v>
      </c>
      <c r="B38" s="8">
        <v>270</v>
      </c>
      <c r="C38" s="34">
        <v>2.2200000000000002</v>
      </c>
      <c r="D38" s="41">
        <v>0</v>
      </c>
      <c r="E38" s="8">
        <v>1</v>
      </c>
      <c r="F38" s="8">
        <v>0</v>
      </c>
      <c r="G38" s="9">
        <v>0</v>
      </c>
      <c r="H38" s="10">
        <v>0</v>
      </c>
      <c r="I38" s="10" t="s">
        <v>59</v>
      </c>
      <c r="J38" s="10">
        <v>0</v>
      </c>
      <c r="K38" s="10">
        <v>0</v>
      </c>
      <c r="L38" s="120">
        <f>SUM(D38:G38)-2</f>
        <v>-1</v>
      </c>
      <c r="M38" s="33"/>
    </row>
    <row r="39" spans="1:13" x14ac:dyDescent="0.25">
      <c r="A39" s="6" t="s">
        <v>37</v>
      </c>
      <c r="B39" s="8">
        <v>522</v>
      </c>
      <c r="C39" s="34">
        <v>1.27</v>
      </c>
      <c r="D39" s="41">
        <v>0</v>
      </c>
      <c r="E39" s="8">
        <v>2</v>
      </c>
      <c r="F39" s="8">
        <v>0</v>
      </c>
      <c r="G39" s="9">
        <v>0</v>
      </c>
      <c r="H39" s="10" t="s">
        <v>60</v>
      </c>
      <c r="I39" s="10">
        <v>0</v>
      </c>
      <c r="J39" s="10">
        <v>0</v>
      </c>
      <c r="K39" s="10">
        <v>0</v>
      </c>
      <c r="L39" s="120">
        <f>SUM(D39:G39)-1</f>
        <v>1</v>
      </c>
      <c r="M39" s="33"/>
    </row>
    <row r="40" spans="1:13" x14ac:dyDescent="0.25">
      <c r="A40" s="6" t="s">
        <v>38</v>
      </c>
      <c r="B40" s="8">
        <v>567</v>
      </c>
      <c r="C40" s="34">
        <v>6.75</v>
      </c>
      <c r="D40" s="41">
        <v>0</v>
      </c>
      <c r="E40" s="8">
        <v>2</v>
      </c>
      <c r="F40" s="8">
        <v>0</v>
      </c>
      <c r="G40" s="9">
        <v>0</v>
      </c>
      <c r="H40" s="10" t="s">
        <v>61</v>
      </c>
      <c r="I40" s="10" t="s">
        <v>62</v>
      </c>
      <c r="J40" s="8" t="s">
        <v>63</v>
      </c>
      <c r="K40" s="10">
        <v>0</v>
      </c>
      <c r="L40" s="120">
        <f>SUM(D40:G40)-4</f>
        <v>-2</v>
      </c>
      <c r="M40" s="33"/>
    </row>
    <row r="41" spans="1:13" x14ac:dyDescent="0.25">
      <c r="A41" s="6" t="s">
        <v>39</v>
      </c>
      <c r="B41" s="8">
        <v>756</v>
      </c>
      <c r="C41" s="34">
        <v>8.99</v>
      </c>
      <c r="D41" s="41">
        <v>0</v>
      </c>
      <c r="E41" s="8">
        <v>3</v>
      </c>
      <c r="F41" s="8">
        <v>0</v>
      </c>
      <c r="G41" s="9">
        <v>0</v>
      </c>
      <c r="H41" s="10" t="s">
        <v>64</v>
      </c>
      <c r="I41" s="10">
        <v>0</v>
      </c>
      <c r="J41" s="8" t="s">
        <v>65</v>
      </c>
      <c r="K41" s="10">
        <v>0</v>
      </c>
      <c r="L41" s="120">
        <f>SUM(D41:G41)-3</f>
        <v>0</v>
      </c>
      <c r="M41" s="33"/>
    </row>
    <row r="42" spans="1:13" x14ac:dyDescent="0.25">
      <c r="A42" s="6" t="s">
        <v>40</v>
      </c>
      <c r="B42" s="8">
        <v>189</v>
      </c>
      <c r="C42" s="34">
        <v>0.05</v>
      </c>
      <c r="D42" s="41">
        <v>0</v>
      </c>
      <c r="E42" s="8">
        <v>1</v>
      </c>
      <c r="F42" s="8">
        <v>0</v>
      </c>
      <c r="G42" s="9">
        <v>0</v>
      </c>
      <c r="H42" s="10" t="s">
        <v>66</v>
      </c>
      <c r="I42" s="10">
        <v>0</v>
      </c>
      <c r="J42" s="10">
        <v>0</v>
      </c>
      <c r="K42" s="10">
        <v>0</v>
      </c>
      <c r="L42" s="120">
        <f>SUM(D42:G42)-1</f>
        <v>0</v>
      </c>
      <c r="M42" s="33"/>
    </row>
    <row r="43" spans="1:13" x14ac:dyDescent="0.25">
      <c r="A43" s="6" t="s">
        <v>41</v>
      </c>
      <c r="B43" s="8">
        <v>1404</v>
      </c>
      <c r="C43" s="34">
        <v>0.3</v>
      </c>
      <c r="D43" s="41">
        <v>2</v>
      </c>
      <c r="E43" s="8">
        <v>1</v>
      </c>
      <c r="F43" s="8">
        <v>0</v>
      </c>
      <c r="G43" s="9">
        <v>0</v>
      </c>
      <c r="H43" s="10" t="s">
        <v>67</v>
      </c>
      <c r="I43" s="8" t="s">
        <v>68</v>
      </c>
      <c r="J43" s="10">
        <v>0</v>
      </c>
      <c r="K43" s="10">
        <v>0</v>
      </c>
      <c r="L43" s="120">
        <f>SUM(D43:G43)-3</f>
        <v>0</v>
      </c>
      <c r="M43" s="33"/>
    </row>
    <row r="44" spans="1:13" x14ac:dyDescent="0.25">
      <c r="A44" s="6" t="s">
        <v>42</v>
      </c>
      <c r="B44" s="8">
        <v>252</v>
      </c>
      <c r="C44" s="34">
        <v>3.35</v>
      </c>
      <c r="D44" s="41">
        <v>0</v>
      </c>
      <c r="E44" s="8">
        <v>1</v>
      </c>
      <c r="F44" s="8">
        <v>0</v>
      </c>
      <c r="G44" s="9">
        <v>0</v>
      </c>
      <c r="H44" s="10" t="s">
        <v>69</v>
      </c>
      <c r="I44" s="8" t="s">
        <v>70</v>
      </c>
      <c r="J44" s="10">
        <v>0</v>
      </c>
      <c r="K44" s="10">
        <v>0</v>
      </c>
      <c r="L44" s="120">
        <f>SUM(D44:G44)-2</f>
        <v>-1</v>
      </c>
      <c r="M44" s="33"/>
    </row>
    <row r="45" spans="1:13" x14ac:dyDescent="0.25">
      <c r="A45" s="6" t="s">
        <v>71</v>
      </c>
      <c r="B45" s="8">
        <v>162</v>
      </c>
      <c r="C45" s="34">
        <v>4.66</v>
      </c>
      <c r="D45" s="41">
        <v>0</v>
      </c>
      <c r="E45" s="8">
        <v>1</v>
      </c>
      <c r="F45" s="8">
        <v>0</v>
      </c>
      <c r="G45" s="9">
        <v>0</v>
      </c>
      <c r="H45" s="10">
        <v>0</v>
      </c>
      <c r="I45" s="8" t="s">
        <v>72</v>
      </c>
      <c r="J45" s="10">
        <v>0</v>
      </c>
      <c r="K45" s="10">
        <v>0</v>
      </c>
      <c r="L45" s="120">
        <f>SUM(D45:G45)-2</f>
        <v>-1</v>
      </c>
      <c r="M45" s="33"/>
    </row>
    <row r="46" spans="1:13" x14ac:dyDescent="0.25">
      <c r="A46" s="6" t="s">
        <v>43</v>
      </c>
      <c r="B46" s="8">
        <v>252</v>
      </c>
      <c r="C46" s="34">
        <v>0.76</v>
      </c>
      <c r="D46" s="41">
        <v>0</v>
      </c>
      <c r="E46" s="8">
        <v>1</v>
      </c>
      <c r="F46" s="8">
        <v>0</v>
      </c>
      <c r="G46" s="9">
        <v>0</v>
      </c>
      <c r="H46" s="10">
        <v>0</v>
      </c>
      <c r="I46" s="8" t="s">
        <v>73</v>
      </c>
      <c r="J46" s="10">
        <v>0</v>
      </c>
      <c r="K46" s="10">
        <v>0</v>
      </c>
      <c r="L46" s="120">
        <f>SUM(D46:G46)-2</f>
        <v>-1</v>
      </c>
      <c r="M46" s="33"/>
    </row>
    <row r="47" spans="1:13" x14ac:dyDescent="0.25">
      <c r="A47" s="6" t="s">
        <v>363</v>
      </c>
      <c r="B47" s="8">
        <v>567</v>
      </c>
      <c r="C47" s="34">
        <v>2.0099999999999998</v>
      </c>
      <c r="D47" s="41">
        <v>0</v>
      </c>
      <c r="E47" s="8">
        <v>2</v>
      </c>
      <c r="F47" s="8">
        <v>0</v>
      </c>
      <c r="G47" s="9">
        <v>0</v>
      </c>
      <c r="H47" s="10">
        <v>0</v>
      </c>
      <c r="I47" s="8" t="s">
        <v>365</v>
      </c>
      <c r="J47" s="8" t="s">
        <v>74</v>
      </c>
      <c r="K47" s="10">
        <v>0</v>
      </c>
      <c r="L47" s="120">
        <f>SUM(D47:G47)-4</f>
        <v>-2</v>
      </c>
      <c r="M47" s="33"/>
    </row>
    <row r="48" spans="1:13" x14ac:dyDescent="0.25">
      <c r="A48" s="6" t="s">
        <v>44</v>
      </c>
      <c r="B48" s="8">
        <v>2169</v>
      </c>
      <c r="C48" s="34">
        <v>2.62</v>
      </c>
      <c r="D48" s="41">
        <v>3</v>
      </c>
      <c r="E48" s="8">
        <v>1</v>
      </c>
      <c r="F48" s="8">
        <v>0</v>
      </c>
      <c r="G48" s="9">
        <v>0</v>
      </c>
      <c r="H48" s="8" t="s">
        <v>75</v>
      </c>
      <c r="I48" s="8" t="s">
        <v>76</v>
      </c>
      <c r="J48" s="8">
        <v>0</v>
      </c>
      <c r="K48" s="10">
        <v>0</v>
      </c>
      <c r="L48" s="120">
        <f>SUM(D48:G48)-4</f>
        <v>0</v>
      </c>
      <c r="M48" s="33"/>
    </row>
    <row r="49" spans="1:13" x14ac:dyDescent="0.25">
      <c r="A49" s="6" t="s">
        <v>45</v>
      </c>
      <c r="B49" s="8">
        <v>855</v>
      </c>
      <c r="C49" s="34">
        <v>2.16</v>
      </c>
      <c r="D49" s="41">
        <v>1</v>
      </c>
      <c r="E49" s="8">
        <v>1</v>
      </c>
      <c r="F49" s="8">
        <v>0</v>
      </c>
      <c r="G49" s="9">
        <v>0</v>
      </c>
      <c r="H49" s="8" t="s">
        <v>77</v>
      </c>
      <c r="I49" s="8" t="s">
        <v>78</v>
      </c>
      <c r="J49" s="8">
        <v>0</v>
      </c>
      <c r="K49" s="8">
        <v>0</v>
      </c>
      <c r="L49" s="120">
        <f>SUM(D49:G49)-3</f>
        <v>-1</v>
      </c>
      <c r="M49" s="33"/>
    </row>
    <row r="50" spans="1:13" x14ac:dyDescent="0.25">
      <c r="A50" s="6" t="s">
        <v>368</v>
      </c>
      <c r="B50" s="8">
        <v>1170</v>
      </c>
      <c r="C50" s="34">
        <v>0.06</v>
      </c>
      <c r="D50" s="41">
        <v>2</v>
      </c>
      <c r="E50" s="8">
        <v>0</v>
      </c>
      <c r="F50" s="8">
        <v>0</v>
      </c>
      <c r="G50" s="9">
        <v>0</v>
      </c>
      <c r="H50" s="8">
        <v>0</v>
      </c>
      <c r="I50" s="8" t="s">
        <v>370</v>
      </c>
      <c r="J50" s="8">
        <v>0</v>
      </c>
      <c r="K50" s="8">
        <v>0</v>
      </c>
      <c r="L50" s="120">
        <f>SUM(D50:G50)-2</f>
        <v>0</v>
      </c>
      <c r="M50" s="33"/>
    </row>
    <row r="51" spans="1:13" x14ac:dyDescent="0.25">
      <c r="A51" s="6" t="s">
        <v>46</v>
      </c>
      <c r="B51" s="8">
        <v>630</v>
      </c>
      <c r="C51" s="34">
        <v>2.4700000000000002</v>
      </c>
      <c r="D51" s="41">
        <v>1</v>
      </c>
      <c r="E51" s="8">
        <v>0</v>
      </c>
      <c r="F51" s="8">
        <v>0</v>
      </c>
      <c r="G51" s="9">
        <v>0</v>
      </c>
      <c r="H51" s="8" t="s">
        <v>79</v>
      </c>
      <c r="I51" s="8">
        <v>0</v>
      </c>
      <c r="J51" s="8">
        <v>0</v>
      </c>
      <c r="K51" s="8">
        <v>0</v>
      </c>
      <c r="L51" s="120">
        <f>SUM(D51:G51)-1</f>
        <v>0</v>
      </c>
      <c r="M51" s="33"/>
    </row>
    <row r="52" spans="1:13" x14ac:dyDescent="0.25">
      <c r="A52" s="6" t="s">
        <v>352</v>
      </c>
      <c r="B52" s="8">
        <v>42390</v>
      </c>
      <c r="C52" s="34">
        <v>2.02</v>
      </c>
      <c r="D52" s="41">
        <v>70</v>
      </c>
      <c r="E52" s="8">
        <v>0</v>
      </c>
      <c r="F52" s="8">
        <v>0</v>
      </c>
      <c r="G52" s="9">
        <v>0</v>
      </c>
      <c r="H52" s="8" t="s">
        <v>475</v>
      </c>
      <c r="I52" s="8" t="s">
        <v>476</v>
      </c>
      <c r="J52" s="8" t="s">
        <v>469</v>
      </c>
      <c r="K52" s="8" t="s">
        <v>480</v>
      </c>
      <c r="L52" s="120">
        <f>SUM(D52:G52)-77</f>
        <v>-7</v>
      </c>
      <c r="M52" s="33"/>
    </row>
    <row r="53" spans="1:13" x14ac:dyDescent="0.25">
      <c r="A53" s="6" t="s">
        <v>47</v>
      </c>
      <c r="B53" s="8">
        <v>198</v>
      </c>
      <c r="C53" s="34">
        <v>0.49</v>
      </c>
      <c r="D53" s="41">
        <v>0</v>
      </c>
      <c r="E53" s="8">
        <v>1</v>
      </c>
      <c r="F53" s="8">
        <v>0</v>
      </c>
      <c r="G53" s="9">
        <v>0</v>
      </c>
      <c r="H53" s="10">
        <v>0</v>
      </c>
      <c r="I53" s="8" t="s">
        <v>80</v>
      </c>
      <c r="J53" s="8">
        <v>0</v>
      </c>
      <c r="K53" s="8">
        <v>0</v>
      </c>
      <c r="L53" s="120">
        <f>SUM(D53:G53)-2</f>
        <v>-1</v>
      </c>
      <c r="M53" s="33"/>
    </row>
    <row r="54" spans="1:13" x14ac:dyDescent="0.25">
      <c r="A54" s="7" t="s">
        <v>48</v>
      </c>
      <c r="B54" s="11">
        <v>2025</v>
      </c>
      <c r="C54" s="35">
        <v>0.93</v>
      </c>
      <c r="D54" s="44">
        <v>3</v>
      </c>
      <c r="E54" s="27">
        <v>1</v>
      </c>
      <c r="F54" s="27">
        <v>0</v>
      </c>
      <c r="G54" s="28">
        <v>0</v>
      </c>
      <c r="H54" s="13" t="s">
        <v>81</v>
      </c>
      <c r="I54" s="11" t="s">
        <v>82</v>
      </c>
      <c r="J54" s="11">
        <v>0</v>
      </c>
      <c r="K54" s="11">
        <v>0</v>
      </c>
      <c r="L54" s="121">
        <f>SUM(D54:G54)-3</f>
        <v>1</v>
      </c>
      <c r="M54" s="33"/>
    </row>
    <row r="55" spans="1:13" x14ac:dyDescent="0.25">
      <c r="J55" s="5" t="s">
        <v>459</v>
      </c>
      <c r="K55" s="5"/>
      <c r="L55" s="21">
        <f>SUM(L32:L54)</f>
        <v>-17</v>
      </c>
      <c r="M55" s="33"/>
    </row>
    <row r="56" spans="1:13" ht="29.25" customHeight="1" x14ac:dyDescent="0.25">
      <c r="A56" s="134" t="s">
        <v>481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  <c r="L56" s="134"/>
    </row>
    <row r="57" spans="1:13" x14ac:dyDescent="0.25">
      <c r="A57" s="134" t="s">
        <v>364</v>
      </c>
      <c r="B57" s="134"/>
      <c r="C57" s="134"/>
      <c r="D57" s="134"/>
      <c r="E57" s="134"/>
      <c r="F57" s="134"/>
      <c r="G57" s="134"/>
      <c r="H57" s="134"/>
      <c r="I57" s="134"/>
      <c r="J57" s="134"/>
      <c r="K57" s="134"/>
      <c r="L57" s="134"/>
    </row>
    <row r="58" spans="1:13" x14ac:dyDescent="0.25">
      <c r="A58" s="134" t="s">
        <v>477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</row>
    <row r="59" spans="1:13" x14ac:dyDescent="0.25">
      <c r="A59" s="134" t="s">
        <v>369</v>
      </c>
      <c r="B59" s="134"/>
      <c r="C59" s="134"/>
      <c r="D59" s="134"/>
      <c r="E59" s="134"/>
      <c r="F59" s="134"/>
      <c r="G59" s="134"/>
      <c r="H59" s="134"/>
      <c r="I59" s="134"/>
      <c r="J59" s="134"/>
      <c r="K59" s="134"/>
      <c r="L59" s="134"/>
    </row>
    <row r="60" spans="1:13" x14ac:dyDescent="0.25">
      <c r="A60" s="134" t="s">
        <v>513</v>
      </c>
      <c r="B60" s="134"/>
      <c r="C60" s="134"/>
      <c r="D60" s="134"/>
      <c r="E60" s="134"/>
      <c r="F60" s="134"/>
      <c r="G60" s="134"/>
      <c r="H60" s="134"/>
      <c r="I60" s="134"/>
      <c r="J60" s="134"/>
      <c r="K60" s="134"/>
      <c r="L60" s="134"/>
    </row>
  </sheetData>
  <mergeCells count="16">
    <mergeCell ref="A57:L57"/>
    <mergeCell ref="A58:L58"/>
    <mergeCell ref="A59:L59"/>
    <mergeCell ref="A60:L60"/>
    <mergeCell ref="A1:L1"/>
    <mergeCell ref="A56:L56"/>
    <mergeCell ref="A30:A31"/>
    <mergeCell ref="B30:C30"/>
    <mergeCell ref="B3:C3"/>
    <mergeCell ref="A3:A4"/>
    <mergeCell ref="L3:L4"/>
    <mergeCell ref="D30:G30"/>
    <mergeCell ref="H30:K30"/>
    <mergeCell ref="L30:L31"/>
    <mergeCell ref="D3:G3"/>
    <mergeCell ref="H3:K3"/>
  </mergeCells>
  <pageMargins left="0.7" right="0.7" top="0.75" bottom="0.75" header="0.3" footer="0.3"/>
  <pageSetup paperSize="9" orientation="portrait" r:id="rId1"/>
  <ignoredErrors>
    <ignoredError sqref="L5:L9 L16:L25 L32:L37 L43:L52 L53:L54 L26:L27 L38:L41 L11:L12 L14" formulaRange="1"/>
    <ignoredError sqref="L15" formula="1"/>
    <ignoredError sqref="L42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zoomScaleNormal="100" workbookViewId="0">
      <selection activeCell="G9" sqref="G9"/>
    </sheetView>
  </sheetViews>
  <sheetFormatPr defaultRowHeight="15" x14ac:dyDescent="0.25"/>
  <cols>
    <col min="1" max="1" width="16.7109375" bestFit="1" customWidth="1"/>
    <col min="2" max="2" width="12.28515625" customWidth="1"/>
    <col min="3" max="3" width="12.140625" customWidth="1"/>
    <col min="4" max="5" width="11" customWidth="1"/>
    <col min="6" max="6" width="13.28515625" customWidth="1"/>
    <col min="7" max="7" width="12.140625" customWidth="1"/>
    <col min="8" max="10" width="11" customWidth="1"/>
    <col min="11" max="11" width="12.5703125" customWidth="1"/>
    <col min="12" max="12" width="11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506</v>
      </c>
      <c r="B2" t="s">
        <v>508</v>
      </c>
    </row>
    <row r="3" spans="1:13" s="48" customFormat="1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111"/>
    </row>
    <row r="4" spans="1:13" s="48" customFormat="1" ht="102" x14ac:dyDescent="0.25">
      <c r="A4" s="137"/>
      <c r="B4" s="103" t="s">
        <v>490</v>
      </c>
      <c r="C4" s="103" t="s">
        <v>491</v>
      </c>
      <c r="D4" s="103" t="s">
        <v>521</v>
      </c>
      <c r="E4" s="103" t="s">
        <v>517</v>
      </c>
      <c r="F4" s="103" t="s">
        <v>520</v>
      </c>
      <c r="G4" s="103" t="s">
        <v>518</v>
      </c>
      <c r="H4" s="103" t="s">
        <v>492</v>
      </c>
      <c r="I4" s="103" t="s">
        <v>493</v>
      </c>
      <c r="J4" s="103" t="s">
        <v>494</v>
      </c>
      <c r="K4" s="103" t="s">
        <v>495</v>
      </c>
      <c r="L4" s="142"/>
      <c r="M4" s="111"/>
    </row>
    <row r="5" spans="1:13" ht="14.45" x14ac:dyDescent="0.3">
      <c r="A5" s="16" t="s">
        <v>91</v>
      </c>
      <c r="B5" s="8">
        <v>81</v>
      </c>
      <c r="C5" s="36">
        <v>2.52</v>
      </c>
      <c r="D5" s="41">
        <v>0</v>
      </c>
      <c r="E5" s="8">
        <v>0</v>
      </c>
      <c r="F5" s="8">
        <v>1</v>
      </c>
      <c r="G5" s="9">
        <v>0</v>
      </c>
      <c r="H5" s="10">
        <v>0</v>
      </c>
      <c r="I5" s="15" t="s">
        <v>85</v>
      </c>
      <c r="J5" s="15">
        <v>0</v>
      </c>
      <c r="K5" s="15">
        <v>0</v>
      </c>
      <c r="L5" s="108">
        <f>SUM(D5:G5)-1</f>
        <v>0</v>
      </c>
      <c r="M5" s="33"/>
    </row>
    <row r="6" spans="1:13" ht="14.45" x14ac:dyDescent="0.3">
      <c r="A6" s="16" t="s">
        <v>83</v>
      </c>
      <c r="B6" s="8">
        <v>198</v>
      </c>
      <c r="C6" s="36">
        <v>4.91</v>
      </c>
      <c r="D6" s="41">
        <v>0</v>
      </c>
      <c r="E6" s="8">
        <v>1</v>
      </c>
      <c r="F6" s="8">
        <v>0</v>
      </c>
      <c r="G6" s="9">
        <v>0</v>
      </c>
      <c r="H6" s="15" t="s">
        <v>86</v>
      </c>
      <c r="I6" s="15" t="s">
        <v>87</v>
      </c>
      <c r="J6" s="15">
        <v>0</v>
      </c>
      <c r="K6" s="15">
        <v>0</v>
      </c>
      <c r="L6" s="109">
        <f>SUM(D6:G6)-2</f>
        <v>-1</v>
      </c>
      <c r="M6" s="33"/>
    </row>
    <row r="7" spans="1:13" x14ac:dyDescent="0.25">
      <c r="A7" s="16" t="s">
        <v>84</v>
      </c>
      <c r="B7" s="8">
        <v>171</v>
      </c>
      <c r="C7" s="36">
        <v>2.39</v>
      </c>
      <c r="D7" s="41">
        <v>0</v>
      </c>
      <c r="E7" s="8">
        <v>1</v>
      </c>
      <c r="F7" s="8">
        <v>0</v>
      </c>
      <c r="G7" s="9">
        <v>0</v>
      </c>
      <c r="H7" s="15" t="s">
        <v>88</v>
      </c>
      <c r="I7" s="15">
        <v>0</v>
      </c>
      <c r="J7" s="15">
        <v>0</v>
      </c>
      <c r="K7" s="15">
        <v>0</v>
      </c>
      <c r="L7" s="109">
        <f>SUM(D7:G7)-1</f>
        <v>0</v>
      </c>
      <c r="M7" s="33"/>
    </row>
    <row r="8" spans="1:13" x14ac:dyDescent="0.25">
      <c r="A8" s="17" t="s">
        <v>92</v>
      </c>
      <c r="B8" s="11">
        <v>54</v>
      </c>
      <c r="C8" s="35">
        <v>3.27</v>
      </c>
      <c r="D8" s="31">
        <v>0</v>
      </c>
      <c r="E8" s="11">
        <v>0</v>
      </c>
      <c r="F8" s="11">
        <v>1</v>
      </c>
      <c r="G8" s="12">
        <v>0</v>
      </c>
      <c r="H8" s="13">
        <v>0</v>
      </c>
      <c r="I8" s="18" t="s">
        <v>89</v>
      </c>
      <c r="J8" s="18" t="s">
        <v>90</v>
      </c>
      <c r="K8" s="18">
        <v>0</v>
      </c>
      <c r="L8" s="110">
        <f>SUM(D8:G8)-2</f>
        <v>-1</v>
      </c>
      <c r="M8" s="33"/>
    </row>
    <row r="9" spans="1:13" ht="14.45" x14ac:dyDescent="0.3">
      <c r="J9" s="5" t="s">
        <v>459</v>
      </c>
      <c r="K9" s="5"/>
      <c r="L9" s="21">
        <f>SUM(L5:L8)</f>
        <v>-2</v>
      </c>
      <c r="M9" s="33"/>
    </row>
    <row r="10" spans="1:13" ht="18.75" x14ac:dyDescent="0.3">
      <c r="A10" s="102" t="s">
        <v>506</v>
      </c>
      <c r="B10" s="100" t="s">
        <v>509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33"/>
    </row>
    <row r="11" spans="1:13" s="48" customFormat="1" x14ac:dyDescent="0.25">
      <c r="A11" s="136" t="s">
        <v>485</v>
      </c>
      <c r="B11" s="138" t="s">
        <v>486</v>
      </c>
      <c r="C11" s="138"/>
      <c r="D11" s="138" t="s">
        <v>487</v>
      </c>
      <c r="E11" s="138"/>
      <c r="F11" s="138"/>
      <c r="G11" s="138"/>
      <c r="H11" s="138" t="s">
        <v>488</v>
      </c>
      <c r="I11" s="138"/>
      <c r="J11" s="138"/>
      <c r="K11" s="138"/>
      <c r="L11" s="141" t="s">
        <v>489</v>
      </c>
      <c r="M11" s="111"/>
    </row>
    <row r="12" spans="1:13" s="48" customFormat="1" ht="110.45" customHeight="1" x14ac:dyDescent="0.25">
      <c r="A12" s="137"/>
      <c r="B12" s="101" t="s">
        <v>490</v>
      </c>
      <c r="C12" s="101" t="s">
        <v>491</v>
      </c>
      <c r="D12" s="101" t="s">
        <v>522</v>
      </c>
      <c r="E12" s="101" t="s">
        <v>515</v>
      </c>
      <c r="F12" s="101" t="s">
        <v>519</v>
      </c>
      <c r="G12" s="101" t="s">
        <v>516</v>
      </c>
      <c r="H12" s="101" t="s">
        <v>492</v>
      </c>
      <c r="I12" s="101" t="s">
        <v>493</v>
      </c>
      <c r="J12" s="101" t="s">
        <v>494</v>
      </c>
      <c r="K12" s="101" t="s">
        <v>495</v>
      </c>
      <c r="L12" s="142"/>
      <c r="M12" s="111"/>
    </row>
    <row r="13" spans="1:13" ht="14.45" x14ac:dyDescent="0.3">
      <c r="A13" s="16" t="s">
        <v>91</v>
      </c>
      <c r="B13" s="8">
        <v>81</v>
      </c>
      <c r="C13" s="36">
        <v>2.52</v>
      </c>
      <c r="D13" s="42">
        <v>0</v>
      </c>
      <c r="E13" s="1">
        <v>0</v>
      </c>
      <c r="F13" s="1">
        <v>1</v>
      </c>
      <c r="G13" s="3">
        <v>0</v>
      </c>
      <c r="H13" s="10">
        <v>0</v>
      </c>
      <c r="I13" s="15" t="s">
        <v>85</v>
      </c>
      <c r="J13" s="15">
        <v>0</v>
      </c>
      <c r="K13" s="15">
        <v>0</v>
      </c>
      <c r="L13" s="108">
        <f>SUM(D13:G13)-1</f>
        <v>0</v>
      </c>
      <c r="M13" s="33"/>
    </row>
    <row r="14" spans="1:13" ht="14.45" x14ac:dyDescent="0.3">
      <c r="A14" s="16" t="s">
        <v>83</v>
      </c>
      <c r="B14" s="8">
        <v>198</v>
      </c>
      <c r="C14" s="36">
        <v>4.91</v>
      </c>
      <c r="D14" s="42">
        <v>0</v>
      </c>
      <c r="E14" s="1">
        <v>1</v>
      </c>
      <c r="F14" s="1">
        <v>0</v>
      </c>
      <c r="G14" s="3">
        <v>0</v>
      </c>
      <c r="H14" s="15" t="s">
        <v>86</v>
      </c>
      <c r="I14" s="15" t="s">
        <v>87</v>
      </c>
      <c r="J14" s="15">
        <v>0</v>
      </c>
      <c r="K14" s="15">
        <v>0</v>
      </c>
      <c r="L14" s="109">
        <f>SUM(D14:G14)-2</f>
        <v>-1</v>
      </c>
      <c r="M14" s="33"/>
    </row>
    <row r="15" spans="1:13" x14ac:dyDescent="0.25">
      <c r="A15" s="16" t="s">
        <v>84</v>
      </c>
      <c r="B15" s="8">
        <v>171</v>
      </c>
      <c r="C15" s="36">
        <v>2.39</v>
      </c>
      <c r="D15" s="42">
        <v>0</v>
      </c>
      <c r="E15" s="1">
        <v>1</v>
      </c>
      <c r="F15" s="1">
        <v>0</v>
      </c>
      <c r="G15" s="3">
        <v>0</v>
      </c>
      <c r="H15" s="15" t="s">
        <v>88</v>
      </c>
      <c r="I15" s="15">
        <v>0</v>
      </c>
      <c r="J15" s="15">
        <v>0</v>
      </c>
      <c r="K15" s="15">
        <v>0</v>
      </c>
      <c r="L15" s="109">
        <f>SUM(D15:G15)-1</f>
        <v>0</v>
      </c>
      <c r="M15" s="33"/>
    </row>
    <row r="16" spans="1:13" x14ac:dyDescent="0.25">
      <c r="A16" s="17" t="s">
        <v>92</v>
      </c>
      <c r="B16" s="11">
        <v>54</v>
      </c>
      <c r="C16" s="35">
        <v>3.27</v>
      </c>
      <c r="D16" s="43">
        <v>0</v>
      </c>
      <c r="E16" s="22">
        <v>0</v>
      </c>
      <c r="F16" s="22">
        <v>1</v>
      </c>
      <c r="G16" s="23">
        <v>0</v>
      </c>
      <c r="H16" s="13">
        <v>0</v>
      </c>
      <c r="I16" s="18" t="s">
        <v>89</v>
      </c>
      <c r="J16" s="18" t="s">
        <v>90</v>
      </c>
      <c r="K16" s="18">
        <v>0</v>
      </c>
      <c r="L16" s="110">
        <f>SUM(D16:G16)-2</f>
        <v>-1</v>
      </c>
      <c r="M16" s="33"/>
    </row>
    <row r="17" spans="1:13" x14ac:dyDescent="0.25">
      <c r="J17" s="5" t="s">
        <v>459</v>
      </c>
      <c r="K17" s="5"/>
      <c r="L17" s="21">
        <f>SUM(L13:L16)</f>
        <v>-2</v>
      </c>
      <c r="M17" s="33"/>
    </row>
    <row r="18" spans="1:13" s="104" customFormat="1" ht="32.25" customHeight="1" x14ac:dyDescent="0.25">
      <c r="A18" s="134" t="s">
        <v>513</v>
      </c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</row>
    <row r="25" spans="1:13" x14ac:dyDescent="0.25">
      <c r="C25" s="33"/>
    </row>
  </sheetData>
  <mergeCells count="12">
    <mergeCell ref="A18:L18"/>
    <mergeCell ref="A1:L1"/>
    <mergeCell ref="A11:A12"/>
    <mergeCell ref="B11:C11"/>
    <mergeCell ref="D11:G11"/>
    <mergeCell ref="H11:K11"/>
    <mergeCell ref="L11:L12"/>
    <mergeCell ref="D3:G3"/>
    <mergeCell ref="H3:K3"/>
    <mergeCell ref="B3:C3"/>
    <mergeCell ref="A3:A4"/>
    <mergeCell ref="L3:L4"/>
  </mergeCells>
  <pageMargins left="0.7" right="0.7" top="0.75" bottom="0.75" header="0.3" footer="0.3"/>
  <ignoredErrors>
    <ignoredError sqref="L5 L8 L13 L16" formulaRange="1"/>
    <ignoredError sqref="L6:L7 L14:L15" formula="1" formulaRange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I25" sqref="I25"/>
    </sheetView>
  </sheetViews>
  <sheetFormatPr defaultRowHeight="15" x14ac:dyDescent="0.25"/>
  <cols>
    <col min="1" max="1" width="20.7109375" bestFit="1" customWidth="1"/>
    <col min="2" max="12" width="14.710937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505</v>
      </c>
      <c r="B2" t="s">
        <v>508</v>
      </c>
    </row>
    <row r="3" spans="1:13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s="48" customFormat="1" ht="110.45" customHeight="1" x14ac:dyDescent="0.25">
      <c r="A4" s="137"/>
      <c r="B4" s="99" t="s">
        <v>490</v>
      </c>
      <c r="C4" s="99" t="s">
        <v>491</v>
      </c>
      <c r="D4" s="99" t="s">
        <v>521</v>
      </c>
      <c r="E4" s="99" t="s">
        <v>517</v>
      </c>
      <c r="F4" s="99" t="s">
        <v>520</v>
      </c>
      <c r="G4" s="99" t="s">
        <v>518</v>
      </c>
      <c r="H4" s="99" t="s">
        <v>492</v>
      </c>
      <c r="I4" s="99" t="s">
        <v>493</v>
      </c>
      <c r="J4" s="99" t="s">
        <v>494</v>
      </c>
      <c r="K4" s="99" t="s">
        <v>495</v>
      </c>
      <c r="L4" s="142"/>
      <c r="M4" s="111"/>
    </row>
    <row r="5" spans="1:13" x14ac:dyDescent="0.25">
      <c r="A5" s="3" t="s">
        <v>93</v>
      </c>
      <c r="B5" s="8">
        <v>18</v>
      </c>
      <c r="C5" s="36">
        <v>1.38</v>
      </c>
      <c r="D5" s="41">
        <v>0</v>
      </c>
      <c r="E5" s="8">
        <v>0</v>
      </c>
      <c r="F5" s="8">
        <v>0</v>
      </c>
      <c r="G5" s="9">
        <v>1</v>
      </c>
      <c r="H5" s="10">
        <v>0</v>
      </c>
      <c r="I5" s="10">
        <v>0</v>
      </c>
      <c r="J5" s="10">
        <v>0</v>
      </c>
      <c r="K5" s="10">
        <v>0</v>
      </c>
      <c r="L5" s="108">
        <f>SUM(D5:G5)</f>
        <v>1</v>
      </c>
      <c r="M5" s="33"/>
    </row>
    <row r="6" spans="1:13" ht="14.45" x14ac:dyDescent="0.3">
      <c r="A6" s="3" t="s">
        <v>94</v>
      </c>
      <c r="B6" s="8">
        <v>81</v>
      </c>
      <c r="C6" s="36">
        <v>0.85</v>
      </c>
      <c r="D6" s="41">
        <v>0</v>
      </c>
      <c r="E6" s="8">
        <v>0</v>
      </c>
      <c r="F6" s="8">
        <v>0</v>
      </c>
      <c r="G6" s="9">
        <v>1</v>
      </c>
      <c r="H6" s="15" t="s">
        <v>103</v>
      </c>
      <c r="I6" s="15">
        <v>0</v>
      </c>
      <c r="J6" s="15">
        <v>0</v>
      </c>
      <c r="K6" s="15">
        <v>0</v>
      </c>
      <c r="L6" s="109">
        <f t="shared" ref="L6:L24" si="0">SUM(D6:G6)-1</f>
        <v>0</v>
      </c>
      <c r="M6" s="33"/>
    </row>
    <row r="7" spans="1:13" x14ac:dyDescent="0.25">
      <c r="A7" s="3" t="s">
        <v>106</v>
      </c>
      <c r="B7" s="8">
        <v>54</v>
      </c>
      <c r="C7" s="36">
        <v>2.4500000000000002</v>
      </c>
      <c r="D7" s="41">
        <v>0</v>
      </c>
      <c r="E7" s="8">
        <v>0</v>
      </c>
      <c r="F7" s="8">
        <v>1</v>
      </c>
      <c r="G7" s="9">
        <v>0</v>
      </c>
      <c r="H7" s="15" t="s">
        <v>104</v>
      </c>
      <c r="I7" s="15">
        <v>0</v>
      </c>
      <c r="J7" s="15">
        <v>0</v>
      </c>
      <c r="K7" s="15">
        <v>0</v>
      </c>
      <c r="L7" s="109">
        <f t="shared" si="0"/>
        <v>0</v>
      </c>
      <c r="M7" s="33"/>
    </row>
    <row r="8" spans="1:13" x14ac:dyDescent="0.25">
      <c r="A8" s="3" t="s">
        <v>107</v>
      </c>
      <c r="B8" s="8">
        <v>63</v>
      </c>
      <c r="C8" s="36">
        <v>3.26</v>
      </c>
      <c r="D8" s="41">
        <v>0</v>
      </c>
      <c r="E8" s="8">
        <v>0</v>
      </c>
      <c r="F8" s="8">
        <v>1</v>
      </c>
      <c r="G8" s="9">
        <v>0</v>
      </c>
      <c r="H8" s="15" t="s">
        <v>105</v>
      </c>
      <c r="I8" s="15">
        <v>0</v>
      </c>
      <c r="J8" s="15">
        <v>0</v>
      </c>
      <c r="K8" s="15">
        <v>0</v>
      </c>
      <c r="L8" s="109">
        <f t="shared" si="0"/>
        <v>0</v>
      </c>
      <c r="M8" s="33"/>
    </row>
    <row r="9" spans="1:13" x14ac:dyDescent="0.25">
      <c r="A9" s="3" t="s">
        <v>109</v>
      </c>
      <c r="B9" s="8">
        <v>63</v>
      </c>
      <c r="C9" s="36">
        <v>6.82</v>
      </c>
      <c r="D9" s="41">
        <v>0</v>
      </c>
      <c r="E9" s="8">
        <v>0</v>
      </c>
      <c r="F9" s="8">
        <v>1</v>
      </c>
      <c r="G9" s="9">
        <v>0</v>
      </c>
      <c r="H9" s="10">
        <v>0</v>
      </c>
      <c r="I9" s="15" t="s">
        <v>108</v>
      </c>
      <c r="J9" s="15">
        <v>0</v>
      </c>
      <c r="K9" s="15">
        <v>0</v>
      </c>
      <c r="L9" s="109">
        <f t="shared" si="0"/>
        <v>0</v>
      </c>
      <c r="M9" s="33"/>
    </row>
    <row r="10" spans="1:13" x14ac:dyDescent="0.25">
      <c r="A10" s="3" t="s">
        <v>95</v>
      </c>
      <c r="B10" s="8">
        <v>747</v>
      </c>
      <c r="C10" s="36">
        <v>1.57</v>
      </c>
      <c r="D10" s="41">
        <v>1</v>
      </c>
      <c r="E10" s="8">
        <v>1</v>
      </c>
      <c r="F10" s="8">
        <v>0</v>
      </c>
      <c r="G10" s="9">
        <v>0</v>
      </c>
      <c r="H10" s="10" t="s">
        <v>110</v>
      </c>
      <c r="I10" s="10">
        <v>0</v>
      </c>
      <c r="J10" s="10">
        <v>0</v>
      </c>
      <c r="K10" s="10">
        <v>0</v>
      </c>
      <c r="L10" s="109">
        <f>SUM(D10:G10)-2</f>
        <v>0</v>
      </c>
      <c r="M10" s="33"/>
    </row>
    <row r="11" spans="1:13" x14ac:dyDescent="0.25">
      <c r="A11" s="3" t="s">
        <v>96</v>
      </c>
      <c r="B11" s="8">
        <v>396</v>
      </c>
      <c r="C11" s="36">
        <v>0.15</v>
      </c>
      <c r="D11" s="41">
        <v>0</v>
      </c>
      <c r="E11" s="8">
        <v>1</v>
      </c>
      <c r="F11" s="8">
        <v>0</v>
      </c>
      <c r="G11" s="9">
        <v>0</v>
      </c>
      <c r="H11" s="10" t="s">
        <v>111</v>
      </c>
      <c r="I11" s="15" t="s">
        <v>112</v>
      </c>
      <c r="J11" s="10">
        <v>0</v>
      </c>
      <c r="K11" s="10">
        <v>0</v>
      </c>
      <c r="L11" s="109">
        <f>SUM(D11:G11)-2</f>
        <v>-1</v>
      </c>
      <c r="M11" s="33"/>
    </row>
    <row r="12" spans="1:13" x14ac:dyDescent="0.25">
      <c r="A12" s="3" t="s">
        <v>97</v>
      </c>
      <c r="B12" s="8">
        <v>162</v>
      </c>
      <c r="C12" s="36">
        <v>1.29</v>
      </c>
      <c r="D12" s="41">
        <v>0</v>
      </c>
      <c r="E12" s="8">
        <v>1</v>
      </c>
      <c r="F12" s="8">
        <v>0</v>
      </c>
      <c r="G12" s="9">
        <v>0</v>
      </c>
      <c r="H12" s="10">
        <v>0</v>
      </c>
      <c r="I12" s="10">
        <v>0</v>
      </c>
      <c r="J12" s="10">
        <v>0</v>
      </c>
      <c r="K12" s="10">
        <v>0</v>
      </c>
      <c r="L12" s="109">
        <f>SUM(D12:G12)</f>
        <v>1</v>
      </c>
      <c r="M12" s="33"/>
    </row>
    <row r="13" spans="1:13" x14ac:dyDescent="0.25">
      <c r="A13" s="3" t="s">
        <v>361</v>
      </c>
      <c r="B13" s="8">
        <v>2340</v>
      </c>
      <c r="C13" s="36">
        <v>0.53</v>
      </c>
      <c r="D13" s="41">
        <v>3</v>
      </c>
      <c r="E13" s="8">
        <v>1</v>
      </c>
      <c r="F13" s="8">
        <v>0</v>
      </c>
      <c r="G13" s="9">
        <v>0</v>
      </c>
      <c r="H13" s="15" t="s">
        <v>113</v>
      </c>
      <c r="I13" s="15" t="s">
        <v>374</v>
      </c>
      <c r="J13" s="15">
        <v>0</v>
      </c>
      <c r="K13" s="15">
        <v>0</v>
      </c>
      <c r="L13" s="109">
        <f>SUM(D13:G13)-8</f>
        <v>-4</v>
      </c>
      <c r="M13" s="33"/>
    </row>
    <row r="14" spans="1:13" x14ac:dyDescent="0.25">
      <c r="A14" s="3" t="s">
        <v>98</v>
      </c>
      <c r="B14" s="8">
        <v>63</v>
      </c>
      <c r="C14" s="36">
        <v>0.06</v>
      </c>
      <c r="D14" s="41">
        <v>0</v>
      </c>
      <c r="E14" s="8">
        <v>0</v>
      </c>
      <c r="F14" s="8">
        <v>0</v>
      </c>
      <c r="G14" s="9">
        <v>1</v>
      </c>
      <c r="H14" s="10">
        <v>0</v>
      </c>
      <c r="I14" s="15" t="s">
        <v>114</v>
      </c>
      <c r="J14" s="15">
        <v>0</v>
      </c>
      <c r="K14" s="15">
        <v>0</v>
      </c>
      <c r="L14" s="109">
        <f t="shared" si="0"/>
        <v>0</v>
      </c>
      <c r="M14" s="33"/>
    </row>
    <row r="15" spans="1:13" x14ac:dyDescent="0.25">
      <c r="A15" s="3" t="s">
        <v>116</v>
      </c>
      <c r="B15" s="8">
        <v>54</v>
      </c>
      <c r="C15" s="36">
        <v>1.32</v>
      </c>
      <c r="D15" s="41">
        <v>0</v>
      </c>
      <c r="E15" s="8">
        <v>0</v>
      </c>
      <c r="F15" s="8">
        <v>1</v>
      </c>
      <c r="G15" s="9">
        <v>0</v>
      </c>
      <c r="H15" s="10">
        <v>0</v>
      </c>
      <c r="I15" s="15" t="s">
        <v>115</v>
      </c>
      <c r="J15" s="15">
        <v>0</v>
      </c>
      <c r="K15" s="15">
        <v>0</v>
      </c>
      <c r="L15" s="109">
        <f t="shared" si="0"/>
        <v>0</v>
      </c>
      <c r="M15" s="33"/>
    </row>
    <row r="16" spans="1:13" x14ac:dyDescent="0.25">
      <c r="A16" s="3" t="s">
        <v>99</v>
      </c>
      <c r="B16" s="8">
        <v>90</v>
      </c>
      <c r="C16" s="36">
        <v>5.56</v>
      </c>
      <c r="D16" s="41">
        <v>0</v>
      </c>
      <c r="E16" s="8">
        <v>0</v>
      </c>
      <c r="F16" s="8">
        <v>1</v>
      </c>
      <c r="G16" s="9">
        <v>0</v>
      </c>
      <c r="H16" s="15" t="s">
        <v>117</v>
      </c>
      <c r="I16" s="15" t="s">
        <v>118</v>
      </c>
      <c r="J16" s="15">
        <v>0</v>
      </c>
      <c r="K16" s="15">
        <v>0</v>
      </c>
      <c r="L16" s="109">
        <f>SUM(D16:G16)-2</f>
        <v>-1</v>
      </c>
      <c r="M16" s="33"/>
    </row>
    <row r="17" spans="1:13" x14ac:dyDescent="0.25">
      <c r="A17" s="3" t="s">
        <v>120</v>
      </c>
      <c r="B17" s="8">
        <v>198</v>
      </c>
      <c r="C17" s="36">
        <v>3.61</v>
      </c>
      <c r="D17" s="41">
        <v>0</v>
      </c>
      <c r="E17" s="8">
        <v>1</v>
      </c>
      <c r="F17" s="8">
        <v>0</v>
      </c>
      <c r="G17" s="9">
        <v>0</v>
      </c>
      <c r="H17" s="10">
        <v>0</v>
      </c>
      <c r="I17" s="15" t="s">
        <v>119</v>
      </c>
      <c r="J17" s="15">
        <v>0</v>
      </c>
      <c r="K17" s="15">
        <v>0</v>
      </c>
      <c r="L17" s="109">
        <f t="shared" si="0"/>
        <v>0</v>
      </c>
      <c r="M17" s="33"/>
    </row>
    <row r="18" spans="1:13" x14ac:dyDescent="0.25">
      <c r="A18" s="3" t="s">
        <v>359</v>
      </c>
      <c r="B18" s="8">
        <v>3861</v>
      </c>
      <c r="C18" s="36">
        <v>0.87</v>
      </c>
      <c r="D18" s="41">
        <v>6</v>
      </c>
      <c r="E18" s="8">
        <v>1</v>
      </c>
      <c r="F18" s="8">
        <v>0</v>
      </c>
      <c r="G18" s="9">
        <v>0</v>
      </c>
      <c r="H18" s="15" t="s">
        <v>373</v>
      </c>
      <c r="I18" s="15" t="s">
        <v>121</v>
      </c>
      <c r="J18" s="15">
        <v>0</v>
      </c>
      <c r="K18" s="15">
        <v>0</v>
      </c>
      <c r="L18" s="109">
        <f>SUM(D18:G18)-11</f>
        <v>-4</v>
      </c>
      <c r="M18" s="33"/>
    </row>
    <row r="19" spans="1:13" x14ac:dyDescent="0.25">
      <c r="A19" s="3" t="s">
        <v>100</v>
      </c>
      <c r="B19" s="8">
        <v>126</v>
      </c>
      <c r="C19" s="36">
        <v>0.13</v>
      </c>
      <c r="D19" s="41">
        <v>0</v>
      </c>
      <c r="E19" s="8">
        <v>1</v>
      </c>
      <c r="F19" s="8">
        <v>0</v>
      </c>
      <c r="G19" s="9">
        <v>0</v>
      </c>
      <c r="H19" s="15" t="s">
        <v>103</v>
      </c>
      <c r="I19" s="15">
        <v>0</v>
      </c>
      <c r="J19" s="15">
        <v>0</v>
      </c>
      <c r="K19" s="15">
        <v>0</v>
      </c>
      <c r="L19" s="109">
        <f t="shared" si="0"/>
        <v>0</v>
      </c>
      <c r="M19" s="33"/>
    </row>
    <row r="20" spans="1:13" x14ac:dyDescent="0.25">
      <c r="A20" s="3" t="s">
        <v>101</v>
      </c>
      <c r="B20" s="8">
        <v>756</v>
      </c>
      <c r="C20" s="36">
        <v>0.15</v>
      </c>
      <c r="D20" s="41">
        <v>1</v>
      </c>
      <c r="E20" s="8">
        <v>1</v>
      </c>
      <c r="F20" s="8">
        <v>0</v>
      </c>
      <c r="G20" s="9">
        <v>0</v>
      </c>
      <c r="H20" s="10">
        <v>0</v>
      </c>
      <c r="I20" s="15" t="s">
        <v>122</v>
      </c>
      <c r="J20" s="15">
        <v>0</v>
      </c>
      <c r="K20" s="15">
        <v>0</v>
      </c>
      <c r="L20" s="109">
        <f>SUM(D20:G20)-3</f>
        <v>-1</v>
      </c>
      <c r="M20" s="33"/>
    </row>
    <row r="21" spans="1:13" x14ac:dyDescent="0.25">
      <c r="A21" s="3" t="s">
        <v>123</v>
      </c>
      <c r="B21" s="8">
        <v>63</v>
      </c>
      <c r="C21" s="36">
        <v>1.88</v>
      </c>
      <c r="D21" s="41">
        <v>0</v>
      </c>
      <c r="E21" s="8">
        <v>0</v>
      </c>
      <c r="F21" s="8">
        <v>1</v>
      </c>
      <c r="G21" s="9">
        <v>0</v>
      </c>
      <c r="H21" s="10">
        <v>0</v>
      </c>
      <c r="I21" s="15" t="s">
        <v>124</v>
      </c>
      <c r="J21" s="15">
        <v>0</v>
      </c>
      <c r="K21" s="15">
        <v>0</v>
      </c>
      <c r="L21" s="109">
        <f t="shared" si="0"/>
        <v>0</v>
      </c>
      <c r="M21" s="33"/>
    </row>
    <row r="22" spans="1:13" x14ac:dyDescent="0.25">
      <c r="A22" s="3" t="s">
        <v>102</v>
      </c>
      <c r="B22" s="8">
        <v>171</v>
      </c>
      <c r="C22" s="36">
        <v>2.02</v>
      </c>
      <c r="D22" s="41">
        <v>0</v>
      </c>
      <c r="E22" s="8">
        <v>1</v>
      </c>
      <c r="F22" s="8">
        <v>0</v>
      </c>
      <c r="G22" s="9">
        <v>0</v>
      </c>
      <c r="H22" s="15" t="s">
        <v>125</v>
      </c>
      <c r="I22" s="15">
        <v>0</v>
      </c>
      <c r="J22" s="15">
        <v>0</v>
      </c>
      <c r="K22" s="15">
        <v>0</v>
      </c>
      <c r="L22" s="109">
        <f t="shared" si="0"/>
        <v>0</v>
      </c>
      <c r="M22" s="33"/>
    </row>
    <row r="23" spans="1:13" x14ac:dyDescent="0.25">
      <c r="A23" s="3" t="s">
        <v>127</v>
      </c>
      <c r="B23" s="8">
        <v>36</v>
      </c>
      <c r="C23" s="36">
        <v>3.41</v>
      </c>
      <c r="D23" s="41">
        <v>0</v>
      </c>
      <c r="E23" s="8">
        <v>0</v>
      </c>
      <c r="F23" s="8">
        <v>0</v>
      </c>
      <c r="G23" s="9">
        <v>1</v>
      </c>
      <c r="H23" s="10">
        <v>0</v>
      </c>
      <c r="I23" s="15" t="s">
        <v>126</v>
      </c>
      <c r="J23" s="15">
        <v>0</v>
      </c>
      <c r="K23" s="15">
        <v>0</v>
      </c>
      <c r="L23" s="109">
        <f t="shared" si="0"/>
        <v>0</v>
      </c>
      <c r="M23" s="33"/>
    </row>
    <row r="24" spans="1:13" x14ac:dyDescent="0.25">
      <c r="A24" s="4" t="s">
        <v>128</v>
      </c>
      <c r="B24" s="11">
        <v>90</v>
      </c>
      <c r="C24" s="35">
        <v>4.97</v>
      </c>
      <c r="D24" s="31">
        <v>0</v>
      </c>
      <c r="E24" s="11">
        <v>0</v>
      </c>
      <c r="F24" s="11">
        <v>1</v>
      </c>
      <c r="G24" s="12">
        <v>0</v>
      </c>
      <c r="H24" s="13">
        <v>0</v>
      </c>
      <c r="I24" s="18" t="s">
        <v>65</v>
      </c>
      <c r="J24" s="18">
        <v>0</v>
      </c>
      <c r="K24" s="18">
        <v>0</v>
      </c>
      <c r="L24" s="110">
        <f t="shared" si="0"/>
        <v>0</v>
      </c>
      <c r="M24" s="33"/>
    </row>
    <row r="25" spans="1:13" ht="14.45" x14ac:dyDescent="0.3">
      <c r="J25" s="5" t="s">
        <v>459</v>
      </c>
      <c r="K25" s="5"/>
      <c r="L25" s="25">
        <f>SUM(L5:L24)</f>
        <v>-9</v>
      </c>
      <c r="M25" s="33"/>
    </row>
    <row r="26" spans="1:13" ht="18.75" x14ac:dyDescent="0.3">
      <c r="A26" s="98" t="s">
        <v>505</v>
      </c>
      <c r="B26" s="96" t="s">
        <v>509</v>
      </c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33"/>
    </row>
    <row r="27" spans="1:13" s="50" customFormat="1" ht="14.45" customHeight="1" x14ac:dyDescent="0.25">
      <c r="A27" s="136" t="s">
        <v>485</v>
      </c>
      <c r="B27" s="138" t="s">
        <v>486</v>
      </c>
      <c r="C27" s="138"/>
      <c r="D27" s="138" t="s">
        <v>487</v>
      </c>
      <c r="E27" s="138"/>
      <c r="F27" s="138"/>
      <c r="G27" s="138"/>
      <c r="H27" s="138" t="s">
        <v>488</v>
      </c>
      <c r="I27" s="138"/>
      <c r="J27" s="138"/>
      <c r="K27" s="138"/>
      <c r="L27" s="141" t="s">
        <v>489</v>
      </c>
      <c r="M27" s="33"/>
    </row>
    <row r="28" spans="1:13" s="48" customFormat="1" ht="89.25" x14ac:dyDescent="0.25">
      <c r="A28" s="137"/>
      <c r="B28" s="97" t="s">
        <v>490</v>
      </c>
      <c r="C28" s="97" t="s">
        <v>491</v>
      </c>
      <c r="D28" s="97" t="s">
        <v>522</v>
      </c>
      <c r="E28" s="97" t="s">
        <v>515</v>
      </c>
      <c r="F28" s="97" t="s">
        <v>519</v>
      </c>
      <c r="G28" s="97" t="s">
        <v>516</v>
      </c>
      <c r="H28" s="97" t="s">
        <v>492</v>
      </c>
      <c r="I28" s="97" t="s">
        <v>493</v>
      </c>
      <c r="J28" s="97" t="s">
        <v>494</v>
      </c>
      <c r="K28" s="97" t="s">
        <v>495</v>
      </c>
      <c r="L28" s="142"/>
      <c r="M28" s="111"/>
    </row>
    <row r="29" spans="1:13" x14ac:dyDescent="0.25">
      <c r="A29" s="3" t="s">
        <v>93</v>
      </c>
      <c r="B29" s="8">
        <v>18</v>
      </c>
      <c r="C29" s="36">
        <v>1.38</v>
      </c>
      <c r="D29" s="41">
        <v>0</v>
      </c>
      <c r="E29" s="8">
        <v>0</v>
      </c>
      <c r="F29" s="8">
        <v>0</v>
      </c>
      <c r="G29" s="9">
        <v>1</v>
      </c>
      <c r="H29" s="10">
        <v>0</v>
      </c>
      <c r="I29" s="10">
        <v>0</v>
      </c>
      <c r="J29" s="10">
        <v>0</v>
      </c>
      <c r="K29" s="10">
        <v>0</v>
      </c>
      <c r="L29" s="108">
        <f>SUM(D29:G29)-1</f>
        <v>0</v>
      </c>
      <c r="M29" s="33"/>
    </row>
    <row r="30" spans="1:13" x14ac:dyDescent="0.25">
      <c r="A30" s="3" t="s">
        <v>94</v>
      </c>
      <c r="B30" s="8">
        <v>81</v>
      </c>
      <c r="C30" s="36">
        <v>0.85</v>
      </c>
      <c r="D30" s="41">
        <v>0</v>
      </c>
      <c r="E30" s="8">
        <v>0</v>
      </c>
      <c r="F30" s="8">
        <v>0</v>
      </c>
      <c r="G30" s="9">
        <v>1</v>
      </c>
      <c r="H30" s="15" t="s">
        <v>103</v>
      </c>
      <c r="I30" s="15">
        <v>0</v>
      </c>
      <c r="J30" s="15">
        <v>0</v>
      </c>
      <c r="K30" s="15">
        <v>0</v>
      </c>
      <c r="L30" s="109">
        <f>SUM(D30:G30)-1</f>
        <v>0</v>
      </c>
      <c r="M30" s="33"/>
    </row>
    <row r="31" spans="1:13" x14ac:dyDescent="0.25">
      <c r="A31" s="3" t="s">
        <v>106</v>
      </c>
      <c r="B31" s="8">
        <v>54</v>
      </c>
      <c r="C31" s="36">
        <v>2.4500000000000002</v>
      </c>
      <c r="D31" s="41">
        <v>0</v>
      </c>
      <c r="E31" s="8">
        <v>0</v>
      </c>
      <c r="F31" s="8">
        <v>1</v>
      </c>
      <c r="G31" s="9">
        <v>0</v>
      </c>
      <c r="H31" s="15" t="s">
        <v>104</v>
      </c>
      <c r="I31" s="15">
        <v>0</v>
      </c>
      <c r="J31" s="15">
        <v>0</v>
      </c>
      <c r="K31" s="15">
        <v>0</v>
      </c>
      <c r="L31" s="109">
        <f>SUM(D31:G31)-1</f>
        <v>0</v>
      </c>
      <c r="M31" s="33"/>
    </row>
    <row r="32" spans="1:13" x14ac:dyDescent="0.25">
      <c r="A32" s="3" t="s">
        <v>107</v>
      </c>
      <c r="B32" s="8">
        <v>63</v>
      </c>
      <c r="C32" s="36">
        <v>3.26</v>
      </c>
      <c r="D32" s="41">
        <v>0</v>
      </c>
      <c r="E32" s="8">
        <v>0</v>
      </c>
      <c r="F32" s="8">
        <v>1</v>
      </c>
      <c r="G32" s="9">
        <v>0</v>
      </c>
      <c r="H32" s="15" t="s">
        <v>105</v>
      </c>
      <c r="I32" s="15">
        <v>0</v>
      </c>
      <c r="J32" s="15">
        <v>0</v>
      </c>
      <c r="K32" s="15">
        <v>0</v>
      </c>
      <c r="L32" s="109">
        <f>SUM(D32:G32)-1</f>
        <v>0</v>
      </c>
      <c r="M32" s="33"/>
    </row>
    <row r="33" spans="1:13" x14ac:dyDescent="0.25">
      <c r="A33" s="3" t="s">
        <v>109</v>
      </c>
      <c r="B33" s="8">
        <v>63</v>
      </c>
      <c r="C33" s="36">
        <v>6.82</v>
      </c>
      <c r="D33" s="41">
        <v>0</v>
      </c>
      <c r="E33" s="8">
        <v>0</v>
      </c>
      <c r="F33" s="8">
        <v>1</v>
      </c>
      <c r="G33" s="9">
        <v>0</v>
      </c>
      <c r="H33" s="10">
        <v>0</v>
      </c>
      <c r="I33" s="15" t="s">
        <v>108</v>
      </c>
      <c r="J33" s="15">
        <v>0</v>
      </c>
      <c r="K33" s="15">
        <v>0</v>
      </c>
      <c r="L33" s="109">
        <f>SUM(D33:G33)-1</f>
        <v>0</v>
      </c>
      <c r="M33" s="33"/>
    </row>
    <row r="34" spans="1:13" x14ac:dyDescent="0.25">
      <c r="A34" s="3" t="s">
        <v>95</v>
      </c>
      <c r="B34" s="8">
        <v>747</v>
      </c>
      <c r="C34" s="36">
        <v>1.57</v>
      </c>
      <c r="D34" s="41">
        <v>1</v>
      </c>
      <c r="E34" s="8">
        <v>1</v>
      </c>
      <c r="F34" s="8">
        <v>0</v>
      </c>
      <c r="G34" s="9">
        <v>0</v>
      </c>
      <c r="H34" s="10" t="s">
        <v>110</v>
      </c>
      <c r="I34" s="10">
        <v>0</v>
      </c>
      <c r="J34" s="10">
        <v>0</v>
      </c>
      <c r="K34" s="10">
        <v>0</v>
      </c>
      <c r="L34" s="109">
        <f>SUM(D34:G34)-2</f>
        <v>0</v>
      </c>
      <c r="M34" s="33"/>
    </row>
    <row r="35" spans="1:13" x14ac:dyDescent="0.25">
      <c r="A35" s="3" t="s">
        <v>96</v>
      </c>
      <c r="B35" s="8">
        <v>396</v>
      </c>
      <c r="C35" s="36">
        <v>0.15</v>
      </c>
      <c r="D35" s="41">
        <v>0</v>
      </c>
      <c r="E35" s="8">
        <v>1</v>
      </c>
      <c r="F35" s="8">
        <v>0</v>
      </c>
      <c r="G35" s="9">
        <v>0</v>
      </c>
      <c r="H35" s="10" t="s">
        <v>111</v>
      </c>
      <c r="I35" s="15" t="s">
        <v>112</v>
      </c>
      <c r="J35" s="10">
        <v>0</v>
      </c>
      <c r="K35" s="10">
        <v>0</v>
      </c>
      <c r="L35" s="109">
        <f>SUM(D35:G35)-2</f>
        <v>-1</v>
      </c>
      <c r="M35" s="33"/>
    </row>
    <row r="36" spans="1:13" x14ac:dyDescent="0.25">
      <c r="A36" s="3" t="s">
        <v>97</v>
      </c>
      <c r="B36" s="8">
        <v>162</v>
      </c>
      <c r="C36" s="36">
        <v>1.29</v>
      </c>
      <c r="D36" s="41">
        <v>0</v>
      </c>
      <c r="E36" s="8">
        <v>1</v>
      </c>
      <c r="F36" s="8">
        <v>0</v>
      </c>
      <c r="G36" s="9">
        <v>0</v>
      </c>
      <c r="H36" s="10">
        <v>0</v>
      </c>
      <c r="I36" s="10">
        <v>0</v>
      </c>
      <c r="J36" s="10">
        <v>0</v>
      </c>
      <c r="K36" s="10">
        <v>0</v>
      </c>
      <c r="L36" s="109">
        <f>SUM(D36:G36)-1</f>
        <v>0</v>
      </c>
      <c r="M36" s="33"/>
    </row>
    <row r="37" spans="1:13" x14ac:dyDescent="0.25">
      <c r="A37" s="3" t="s">
        <v>361</v>
      </c>
      <c r="B37" s="8">
        <v>2340</v>
      </c>
      <c r="C37" s="36">
        <v>0.53</v>
      </c>
      <c r="D37" s="41">
        <v>4</v>
      </c>
      <c r="E37" s="8">
        <v>0</v>
      </c>
      <c r="F37" s="8">
        <v>0</v>
      </c>
      <c r="G37" s="9">
        <v>0</v>
      </c>
      <c r="H37" s="15" t="s">
        <v>113</v>
      </c>
      <c r="I37" s="15" t="s">
        <v>374</v>
      </c>
      <c r="J37" s="15">
        <v>0</v>
      </c>
      <c r="K37" s="15">
        <v>0</v>
      </c>
      <c r="L37" s="109">
        <f>SUM(D37:G37)-8</f>
        <v>-4</v>
      </c>
      <c r="M37" s="33"/>
    </row>
    <row r="38" spans="1:13" x14ac:dyDescent="0.25">
      <c r="A38" s="3" t="s">
        <v>98</v>
      </c>
      <c r="B38" s="8">
        <v>63</v>
      </c>
      <c r="C38" s="36">
        <v>0.06</v>
      </c>
      <c r="D38" s="41">
        <v>0</v>
      </c>
      <c r="E38" s="8">
        <v>0</v>
      </c>
      <c r="F38" s="8">
        <v>0</v>
      </c>
      <c r="G38" s="9">
        <v>1</v>
      </c>
      <c r="H38" s="10">
        <v>0</v>
      </c>
      <c r="I38" s="15" t="s">
        <v>114</v>
      </c>
      <c r="J38" s="15">
        <v>0</v>
      </c>
      <c r="K38" s="15">
        <v>0</v>
      </c>
      <c r="L38" s="109">
        <f>SUM(D38:G38)-1</f>
        <v>0</v>
      </c>
      <c r="M38" s="33"/>
    </row>
    <row r="39" spans="1:13" x14ac:dyDescent="0.25">
      <c r="A39" s="3" t="s">
        <v>116</v>
      </c>
      <c r="B39" s="8">
        <v>54</v>
      </c>
      <c r="C39" s="36">
        <v>1.32</v>
      </c>
      <c r="D39" s="41">
        <v>0</v>
      </c>
      <c r="E39" s="8">
        <v>0</v>
      </c>
      <c r="F39" s="8">
        <v>1</v>
      </c>
      <c r="G39" s="9">
        <v>0</v>
      </c>
      <c r="H39" s="10">
        <v>0</v>
      </c>
      <c r="I39" s="15" t="s">
        <v>115</v>
      </c>
      <c r="J39" s="15">
        <v>0</v>
      </c>
      <c r="K39" s="15">
        <v>0</v>
      </c>
      <c r="L39" s="109">
        <f>SUM(D39:G39)-1</f>
        <v>0</v>
      </c>
      <c r="M39" s="33"/>
    </row>
    <row r="40" spans="1:13" x14ac:dyDescent="0.25">
      <c r="A40" s="3" t="s">
        <v>99</v>
      </c>
      <c r="B40" s="8">
        <v>90</v>
      </c>
      <c r="C40" s="36">
        <v>5.56</v>
      </c>
      <c r="D40" s="41">
        <v>0</v>
      </c>
      <c r="E40" s="8">
        <v>0</v>
      </c>
      <c r="F40" s="8">
        <v>1</v>
      </c>
      <c r="G40" s="9">
        <v>0</v>
      </c>
      <c r="H40" s="15" t="s">
        <v>117</v>
      </c>
      <c r="I40" s="15" t="s">
        <v>118</v>
      </c>
      <c r="J40" s="15">
        <v>0</v>
      </c>
      <c r="K40" s="15">
        <v>0</v>
      </c>
      <c r="L40" s="109">
        <f>SUM(D40:G40)-2</f>
        <v>-1</v>
      </c>
      <c r="M40" s="33"/>
    </row>
    <row r="41" spans="1:13" x14ac:dyDescent="0.25">
      <c r="A41" s="3" t="s">
        <v>120</v>
      </c>
      <c r="B41" s="8">
        <v>198</v>
      </c>
      <c r="C41" s="36">
        <v>3.61</v>
      </c>
      <c r="D41" s="41">
        <v>0</v>
      </c>
      <c r="E41" s="8">
        <v>1</v>
      </c>
      <c r="F41" s="8">
        <v>0</v>
      </c>
      <c r="G41" s="9">
        <v>0</v>
      </c>
      <c r="H41" s="10">
        <v>0</v>
      </c>
      <c r="I41" s="15" t="s">
        <v>119</v>
      </c>
      <c r="J41" s="15">
        <v>0</v>
      </c>
      <c r="K41" s="15">
        <v>0</v>
      </c>
      <c r="L41" s="109">
        <f>SUM(D41:G41)-1</f>
        <v>0</v>
      </c>
      <c r="M41" s="33"/>
    </row>
    <row r="42" spans="1:13" x14ac:dyDescent="0.25">
      <c r="A42" s="3" t="s">
        <v>359</v>
      </c>
      <c r="B42" s="8">
        <v>3861</v>
      </c>
      <c r="C42" s="36">
        <v>0.87</v>
      </c>
      <c r="D42" s="41">
        <v>6</v>
      </c>
      <c r="E42" s="8">
        <v>1</v>
      </c>
      <c r="F42" s="8">
        <v>0</v>
      </c>
      <c r="G42" s="9">
        <v>0</v>
      </c>
      <c r="H42" s="15" t="s">
        <v>373</v>
      </c>
      <c r="I42" s="15" t="s">
        <v>121</v>
      </c>
      <c r="J42" s="15">
        <v>0</v>
      </c>
      <c r="K42" s="15">
        <v>0</v>
      </c>
      <c r="L42" s="109">
        <f>SUM(D42:G42)-11</f>
        <v>-4</v>
      </c>
      <c r="M42" s="33"/>
    </row>
    <row r="43" spans="1:13" x14ac:dyDescent="0.25">
      <c r="A43" s="3" t="s">
        <v>100</v>
      </c>
      <c r="B43" s="8">
        <v>126</v>
      </c>
      <c r="C43" s="36">
        <v>0.13</v>
      </c>
      <c r="D43" s="41">
        <v>0</v>
      </c>
      <c r="E43" s="8">
        <v>1</v>
      </c>
      <c r="F43" s="8">
        <v>0</v>
      </c>
      <c r="G43" s="9">
        <v>0</v>
      </c>
      <c r="H43" s="15" t="s">
        <v>103</v>
      </c>
      <c r="I43" s="15">
        <v>0</v>
      </c>
      <c r="J43" s="15">
        <v>0</v>
      </c>
      <c r="K43" s="15">
        <v>0</v>
      </c>
      <c r="L43" s="109">
        <f>SUM(D43:G43)-1</f>
        <v>0</v>
      </c>
      <c r="M43" s="33"/>
    </row>
    <row r="44" spans="1:13" x14ac:dyDescent="0.25">
      <c r="A44" s="3" t="s">
        <v>101</v>
      </c>
      <c r="B44" s="8">
        <v>756</v>
      </c>
      <c r="C44" s="36">
        <v>0.15</v>
      </c>
      <c r="D44" s="41">
        <v>1</v>
      </c>
      <c r="E44" s="8">
        <v>1</v>
      </c>
      <c r="F44" s="8">
        <v>0</v>
      </c>
      <c r="G44" s="9">
        <v>0</v>
      </c>
      <c r="H44" s="10">
        <v>0</v>
      </c>
      <c r="I44" s="15" t="s">
        <v>122</v>
      </c>
      <c r="J44" s="15">
        <v>0</v>
      </c>
      <c r="K44" s="15">
        <v>0</v>
      </c>
      <c r="L44" s="109">
        <f>SUM(D44:G44)-3</f>
        <v>-1</v>
      </c>
      <c r="M44" s="33"/>
    </row>
    <row r="45" spans="1:13" x14ac:dyDescent="0.25">
      <c r="A45" s="3" t="s">
        <v>123</v>
      </c>
      <c r="B45" s="8">
        <v>63</v>
      </c>
      <c r="C45" s="36">
        <v>1.88</v>
      </c>
      <c r="D45" s="41">
        <v>0</v>
      </c>
      <c r="E45" s="8">
        <v>0</v>
      </c>
      <c r="F45" s="8">
        <v>1</v>
      </c>
      <c r="G45" s="9">
        <v>0</v>
      </c>
      <c r="H45" s="10">
        <v>0</v>
      </c>
      <c r="I45" s="15" t="s">
        <v>124</v>
      </c>
      <c r="J45" s="15">
        <v>0</v>
      </c>
      <c r="K45" s="15">
        <v>0</v>
      </c>
      <c r="L45" s="109">
        <f>SUM(D45:G45)-1</f>
        <v>0</v>
      </c>
      <c r="M45" s="33"/>
    </row>
    <row r="46" spans="1:13" x14ac:dyDescent="0.25">
      <c r="A46" s="3" t="s">
        <v>102</v>
      </c>
      <c r="B46" s="8">
        <v>171</v>
      </c>
      <c r="C46" s="36">
        <v>2.02</v>
      </c>
      <c r="D46" s="41">
        <v>0</v>
      </c>
      <c r="E46" s="8">
        <v>1</v>
      </c>
      <c r="F46" s="8">
        <v>0</v>
      </c>
      <c r="G46" s="9">
        <v>0</v>
      </c>
      <c r="H46" s="15" t="s">
        <v>125</v>
      </c>
      <c r="I46" s="15">
        <v>0</v>
      </c>
      <c r="J46" s="15">
        <v>0</v>
      </c>
      <c r="K46" s="15">
        <v>0</v>
      </c>
      <c r="L46" s="109">
        <f>SUM(D46:G46)-1</f>
        <v>0</v>
      </c>
      <c r="M46" s="33"/>
    </row>
    <row r="47" spans="1:13" x14ac:dyDescent="0.25">
      <c r="A47" s="3" t="s">
        <v>127</v>
      </c>
      <c r="B47" s="8">
        <v>36</v>
      </c>
      <c r="C47" s="36">
        <v>3.41</v>
      </c>
      <c r="D47" s="41">
        <v>0</v>
      </c>
      <c r="E47" s="8">
        <v>0</v>
      </c>
      <c r="F47" s="8">
        <v>0</v>
      </c>
      <c r="G47" s="9">
        <v>1</v>
      </c>
      <c r="H47" s="10">
        <v>0</v>
      </c>
      <c r="I47" s="15" t="s">
        <v>126</v>
      </c>
      <c r="J47" s="15">
        <v>0</v>
      </c>
      <c r="K47" s="15">
        <v>0</v>
      </c>
      <c r="L47" s="109">
        <f>SUM(D47:G47)-1</f>
        <v>0</v>
      </c>
      <c r="M47" s="33"/>
    </row>
    <row r="48" spans="1:13" x14ac:dyDescent="0.25">
      <c r="A48" s="4" t="s">
        <v>128</v>
      </c>
      <c r="B48" s="11">
        <v>90</v>
      </c>
      <c r="C48" s="35">
        <v>4.97</v>
      </c>
      <c r="D48" s="44">
        <v>0</v>
      </c>
      <c r="E48" s="27">
        <v>0</v>
      </c>
      <c r="F48" s="27">
        <v>1</v>
      </c>
      <c r="G48" s="28">
        <v>0</v>
      </c>
      <c r="H48" s="13">
        <v>0</v>
      </c>
      <c r="I48" s="18" t="s">
        <v>65</v>
      </c>
      <c r="J48" s="18">
        <v>0</v>
      </c>
      <c r="K48" s="18">
        <v>0</v>
      </c>
      <c r="L48" s="110">
        <f>SUM(D48:G48)-1</f>
        <v>0</v>
      </c>
      <c r="M48" s="33"/>
    </row>
    <row r="49" spans="1:13" x14ac:dyDescent="0.25">
      <c r="J49" s="5" t="s">
        <v>459</v>
      </c>
      <c r="K49" s="5"/>
      <c r="L49" s="25">
        <f>SUM(L29:L48)</f>
        <v>-11</v>
      </c>
      <c r="M49" s="33"/>
    </row>
    <row r="50" spans="1:13" x14ac:dyDescent="0.25">
      <c r="A50" s="134" t="s">
        <v>360</v>
      </c>
      <c r="B50" s="134"/>
      <c r="C50" s="134"/>
      <c r="D50" s="134"/>
      <c r="E50" s="134"/>
      <c r="F50" s="134"/>
      <c r="G50" s="134"/>
      <c r="H50" s="134"/>
      <c r="I50" s="134"/>
      <c r="J50" s="134"/>
      <c r="K50" s="134"/>
      <c r="L50" s="134"/>
    </row>
    <row r="51" spans="1:13" x14ac:dyDescent="0.25">
      <c r="A51" s="134" t="s">
        <v>362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</row>
    <row r="52" spans="1:13" s="104" customFormat="1" x14ac:dyDescent="0.25">
      <c r="A52" s="134" t="s">
        <v>513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</row>
  </sheetData>
  <mergeCells count="14">
    <mergeCell ref="A50:L50"/>
    <mergeCell ref="A51:L51"/>
    <mergeCell ref="A52:L52"/>
    <mergeCell ref="A1:L1"/>
    <mergeCell ref="A27:A28"/>
    <mergeCell ref="B27:C27"/>
    <mergeCell ref="D27:G27"/>
    <mergeCell ref="H27:K27"/>
    <mergeCell ref="L27:L28"/>
    <mergeCell ref="D3:G3"/>
    <mergeCell ref="H3:K3"/>
    <mergeCell ref="B3:C3"/>
    <mergeCell ref="A3:A4"/>
    <mergeCell ref="L3:L4"/>
  </mergeCells>
  <pageMargins left="0.7" right="0.7" top="0.75" bottom="0.75" header="0.3" footer="0.3"/>
  <ignoredErrors>
    <ignoredError sqref="L29:L36 L38:L39 L41 L43 L45:L48 L6:L11 L14:L15 L17 L19 L21:L24" formulaRange="1"/>
    <ignoredError sqref="L37 L40 L42 L44 L13 L16 L18 L20" formula="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8" sqref="G18"/>
    </sheetView>
  </sheetViews>
  <sheetFormatPr defaultRowHeight="15" x14ac:dyDescent="0.25"/>
  <cols>
    <col min="1" max="1" width="19.42578125" bestFit="1" customWidth="1"/>
    <col min="2" max="5" width="12.28515625" customWidth="1"/>
    <col min="6" max="6" width="13.7109375" customWidth="1"/>
    <col min="7" max="12" width="12.285156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138</v>
      </c>
      <c r="B2" s="93" t="s">
        <v>457</v>
      </c>
    </row>
    <row r="3" spans="1:13" ht="27.6" customHeight="1" x14ac:dyDescent="0.25">
      <c r="A3" s="53" t="s">
        <v>485</v>
      </c>
      <c r="B3" s="143" t="s">
        <v>486</v>
      </c>
      <c r="C3" s="144"/>
      <c r="D3" s="143" t="s">
        <v>487</v>
      </c>
      <c r="E3" s="145"/>
      <c r="F3" s="145"/>
      <c r="G3" s="144"/>
      <c r="H3" s="143" t="s">
        <v>488</v>
      </c>
      <c r="I3" s="145"/>
      <c r="J3" s="145"/>
      <c r="K3" s="144"/>
      <c r="L3" s="141" t="s">
        <v>489</v>
      </c>
      <c r="M3" s="33"/>
    </row>
    <row r="4" spans="1:13" ht="102" x14ac:dyDescent="0.25">
      <c r="A4" s="54"/>
      <c r="B4" s="52" t="s">
        <v>490</v>
      </c>
      <c r="C4" s="52" t="s">
        <v>491</v>
      </c>
      <c r="D4" s="52" t="s">
        <v>521</v>
      </c>
      <c r="E4" s="52" t="s">
        <v>517</v>
      </c>
      <c r="F4" s="52" t="s">
        <v>520</v>
      </c>
      <c r="G4" s="52" t="s">
        <v>518</v>
      </c>
      <c r="H4" s="52" t="s">
        <v>492</v>
      </c>
      <c r="I4" s="52" t="s">
        <v>493</v>
      </c>
      <c r="J4" s="52" t="s">
        <v>494</v>
      </c>
      <c r="K4" s="52" t="s">
        <v>495</v>
      </c>
      <c r="L4" s="146"/>
      <c r="M4" s="33"/>
    </row>
    <row r="5" spans="1:13" x14ac:dyDescent="0.25">
      <c r="A5" s="3" t="s">
        <v>129</v>
      </c>
      <c r="B5" s="8">
        <v>378</v>
      </c>
      <c r="C5" s="36">
        <v>0.05</v>
      </c>
      <c r="D5" s="41">
        <v>0</v>
      </c>
      <c r="E5" s="8">
        <v>1</v>
      </c>
      <c r="F5" s="8">
        <v>0</v>
      </c>
      <c r="G5" s="9">
        <v>0</v>
      </c>
      <c r="H5" s="10">
        <v>0</v>
      </c>
      <c r="I5" s="15" t="s">
        <v>140</v>
      </c>
      <c r="J5" s="15" t="s">
        <v>141</v>
      </c>
      <c r="K5" s="15">
        <v>0</v>
      </c>
      <c r="L5" s="109">
        <f>SUM(D5:G5)-4</f>
        <v>-3</v>
      </c>
      <c r="M5" s="33"/>
    </row>
    <row r="6" spans="1:13" x14ac:dyDescent="0.25">
      <c r="A6" s="3" t="s">
        <v>130</v>
      </c>
      <c r="B6" s="8">
        <v>396</v>
      </c>
      <c r="C6" s="36">
        <v>5.82</v>
      </c>
      <c r="D6" s="41">
        <v>0</v>
      </c>
      <c r="E6" s="8">
        <v>1</v>
      </c>
      <c r="F6" s="8">
        <v>0</v>
      </c>
      <c r="G6" s="9">
        <v>0</v>
      </c>
      <c r="H6" s="10">
        <v>0</v>
      </c>
      <c r="I6" s="15" t="s">
        <v>139</v>
      </c>
      <c r="J6" s="15">
        <v>0</v>
      </c>
      <c r="K6" s="15">
        <v>0</v>
      </c>
      <c r="L6" s="109">
        <f>SUM(D6:G6)-1</f>
        <v>0</v>
      </c>
      <c r="M6" s="33"/>
    </row>
    <row r="7" spans="1:13" x14ac:dyDescent="0.25">
      <c r="A7" s="3" t="s">
        <v>131</v>
      </c>
      <c r="B7" s="8">
        <v>90</v>
      </c>
      <c r="C7" s="36">
        <v>0.53</v>
      </c>
      <c r="D7" s="41">
        <v>0</v>
      </c>
      <c r="E7" s="8">
        <v>0</v>
      </c>
      <c r="F7" s="8">
        <v>0</v>
      </c>
      <c r="G7" s="9">
        <v>1</v>
      </c>
      <c r="H7" s="15" t="s">
        <v>142</v>
      </c>
      <c r="I7" s="15">
        <v>0</v>
      </c>
      <c r="J7" s="15">
        <v>0</v>
      </c>
      <c r="K7" s="15">
        <v>0</v>
      </c>
      <c r="L7" s="109">
        <f>SUM(D7:G7)-2</f>
        <v>-1</v>
      </c>
      <c r="M7" s="33"/>
    </row>
    <row r="8" spans="1:13" x14ac:dyDescent="0.25">
      <c r="A8" s="3" t="s">
        <v>144</v>
      </c>
      <c r="B8" s="8">
        <v>72</v>
      </c>
      <c r="C8" s="36">
        <v>7.0000000000000007E-2</v>
      </c>
      <c r="D8" s="41">
        <v>0</v>
      </c>
      <c r="E8" s="8">
        <v>0</v>
      </c>
      <c r="F8" s="8">
        <v>1</v>
      </c>
      <c r="G8" s="9">
        <v>0</v>
      </c>
      <c r="H8" s="10">
        <v>0</v>
      </c>
      <c r="I8" s="10">
        <v>0</v>
      </c>
      <c r="J8" s="15" t="s">
        <v>143</v>
      </c>
      <c r="K8" s="15">
        <v>0</v>
      </c>
      <c r="L8" s="109">
        <f>SUM(D8:G8)-2</f>
        <v>-1</v>
      </c>
      <c r="M8" s="33"/>
    </row>
    <row r="9" spans="1:13" x14ac:dyDescent="0.25">
      <c r="A9" s="3" t="s">
        <v>132</v>
      </c>
      <c r="B9" s="8">
        <v>54</v>
      </c>
      <c r="C9" s="36">
        <v>2.95</v>
      </c>
      <c r="D9" s="41">
        <v>0</v>
      </c>
      <c r="E9" s="8">
        <v>0</v>
      </c>
      <c r="F9" s="8">
        <v>1</v>
      </c>
      <c r="G9" s="9">
        <v>0</v>
      </c>
      <c r="H9" s="10">
        <v>0</v>
      </c>
      <c r="I9" s="10" t="s">
        <v>145</v>
      </c>
      <c r="J9" s="10">
        <v>0</v>
      </c>
      <c r="K9" s="10">
        <v>0</v>
      </c>
      <c r="L9" s="109">
        <f>SUM(D9:G9)-1</f>
        <v>0</v>
      </c>
      <c r="M9" s="33"/>
    </row>
    <row r="10" spans="1:13" x14ac:dyDescent="0.25">
      <c r="A10" s="3" t="s">
        <v>133</v>
      </c>
      <c r="B10" s="8">
        <v>162</v>
      </c>
      <c r="C10" s="36">
        <v>1.99</v>
      </c>
      <c r="D10" s="41">
        <v>0</v>
      </c>
      <c r="E10" s="8">
        <v>1</v>
      </c>
      <c r="F10" s="8">
        <v>0</v>
      </c>
      <c r="G10" s="9">
        <v>0</v>
      </c>
      <c r="H10" s="15" t="s">
        <v>146</v>
      </c>
      <c r="I10" s="15">
        <v>0</v>
      </c>
      <c r="J10" s="15" t="s">
        <v>23</v>
      </c>
      <c r="K10" s="10">
        <v>0</v>
      </c>
      <c r="L10" s="109">
        <f>SUM(D10:G10)-2</f>
        <v>-1</v>
      </c>
      <c r="M10" s="33"/>
    </row>
    <row r="11" spans="1:13" x14ac:dyDescent="0.25">
      <c r="A11" s="3" t="s">
        <v>147</v>
      </c>
      <c r="B11" s="8">
        <v>171</v>
      </c>
      <c r="C11" s="36">
        <v>2.74</v>
      </c>
      <c r="D11" s="41">
        <v>0</v>
      </c>
      <c r="E11" s="8">
        <v>1</v>
      </c>
      <c r="F11" s="8">
        <v>0</v>
      </c>
      <c r="G11" s="9">
        <v>0</v>
      </c>
      <c r="H11" s="10">
        <v>0</v>
      </c>
      <c r="I11" s="15" t="s">
        <v>117</v>
      </c>
      <c r="J11" s="15">
        <v>0</v>
      </c>
      <c r="K11" s="10">
        <v>0</v>
      </c>
      <c r="L11" s="109">
        <f>SUM(D11:G11)-1</f>
        <v>0</v>
      </c>
      <c r="M11" s="33"/>
    </row>
    <row r="12" spans="1:13" x14ac:dyDescent="0.25">
      <c r="A12" s="3" t="s">
        <v>134</v>
      </c>
      <c r="B12" s="8">
        <v>288</v>
      </c>
      <c r="C12" s="36">
        <v>3.71</v>
      </c>
      <c r="D12" s="41">
        <v>0</v>
      </c>
      <c r="E12" s="8">
        <v>1</v>
      </c>
      <c r="F12" s="8">
        <v>0</v>
      </c>
      <c r="G12" s="9">
        <v>0</v>
      </c>
      <c r="H12" s="10">
        <v>0</v>
      </c>
      <c r="I12" s="15" t="s">
        <v>149</v>
      </c>
      <c r="J12" s="15" t="s">
        <v>150</v>
      </c>
      <c r="K12" s="10">
        <v>0</v>
      </c>
      <c r="L12" s="109">
        <f>SUM(D12:G12)-3</f>
        <v>-2</v>
      </c>
      <c r="M12" s="33"/>
    </row>
    <row r="13" spans="1:13" x14ac:dyDescent="0.25">
      <c r="A13" s="3" t="s">
        <v>135</v>
      </c>
      <c r="B13" s="8">
        <v>216</v>
      </c>
      <c r="C13" s="36">
        <v>0.08</v>
      </c>
      <c r="D13" s="41">
        <v>0</v>
      </c>
      <c r="E13" s="8">
        <v>1</v>
      </c>
      <c r="F13" s="8">
        <v>0</v>
      </c>
      <c r="G13" s="9">
        <v>0</v>
      </c>
      <c r="H13" s="15" t="s">
        <v>148</v>
      </c>
      <c r="I13" s="15">
        <v>0</v>
      </c>
      <c r="J13" s="15">
        <v>0</v>
      </c>
      <c r="K13" s="10">
        <v>0</v>
      </c>
      <c r="L13" s="109">
        <f>SUM(D13:G13)-1</f>
        <v>0</v>
      </c>
      <c r="M13" s="33"/>
    </row>
    <row r="14" spans="1:13" x14ac:dyDescent="0.25">
      <c r="A14" s="3" t="s">
        <v>136</v>
      </c>
      <c r="B14" s="8">
        <v>90</v>
      </c>
      <c r="C14" s="36">
        <v>5.28</v>
      </c>
      <c r="D14" s="41">
        <v>0</v>
      </c>
      <c r="E14" s="8">
        <v>0</v>
      </c>
      <c r="F14" s="8">
        <v>0</v>
      </c>
      <c r="G14" s="9">
        <v>1</v>
      </c>
      <c r="H14" s="10">
        <v>0</v>
      </c>
      <c r="I14" s="10">
        <v>0</v>
      </c>
      <c r="J14" s="10">
        <v>0</v>
      </c>
      <c r="K14" s="10">
        <v>0</v>
      </c>
      <c r="L14" s="109">
        <f>SUM(D14:G14)-0</f>
        <v>1</v>
      </c>
      <c r="M14" s="33"/>
    </row>
    <row r="15" spans="1:13" x14ac:dyDescent="0.25">
      <c r="A15" s="3" t="s">
        <v>152</v>
      </c>
      <c r="B15" s="8">
        <v>63</v>
      </c>
      <c r="C15" s="36">
        <v>2.85</v>
      </c>
      <c r="D15" s="41">
        <v>0</v>
      </c>
      <c r="E15" s="8">
        <v>0</v>
      </c>
      <c r="F15" s="8">
        <v>1</v>
      </c>
      <c r="G15" s="9">
        <v>0</v>
      </c>
      <c r="H15" s="10">
        <v>0</v>
      </c>
      <c r="I15" s="15" t="s">
        <v>151</v>
      </c>
      <c r="J15" s="10">
        <v>0</v>
      </c>
      <c r="K15" s="10">
        <v>0</v>
      </c>
      <c r="L15" s="109">
        <f>SUM(D15:G15)-1</f>
        <v>0</v>
      </c>
      <c r="M15" s="33"/>
    </row>
    <row r="16" spans="1:13" x14ac:dyDescent="0.25">
      <c r="A16" s="3" t="s">
        <v>137</v>
      </c>
      <c r="B16" s="8">
        <v>135</v>
      </c>
      <c r="C16" s="36">
        <v>2.54</v>
      </c>
      <c r="D16" s="41">
        <v>0</v>
      </c>
      <c r="E16" s="8">
        <v>1</v>
      </c>
      <c r="F16" s="8">
        <v>0</v>
      </c>
      <c r="G16" s="9">
        <v>0</v>
      </c>
      <c r="H16" s="15" t="s">
        <v>153</v>
      </c>
      <c r="I16" s="15" t="s">
        <v>85</v>
      </c>
      <c r="J16" s="10">
        <v>0</v>
      </c>
      <c r="K16" s="10">
        <v>0</v>
      </c>
      <c r="L16" s="109">
        <f>SUM(D16:G16)-2</f>
        <v>-1</v>
      </c>
      <c r="M16" s="33"/>
    </row>
    <row r="17" spans="1:13" x14ac:dyDescent="0.25">
      <c r="A17" s="4" t="s">
        <v>156</v>
      </c>
      <c r="B17" s="11">
        <v>135</v>
      </c>
      <c r="C17" s="35">
        <v>4.42</v>
      </c>
      <c r="D17" s="31">
        <v>0</v>
      </c>
      <c r="E17" s="11">
        <v>1</v>
      </c>
      <c r="F17" s="11">
        <v>0</v>
      </c>
      <c r="G17" s="12">
        <v>0</v>
      </c>
      <c r="H17" s="13">
        <v>0</v>
      </c>
      <c r="I17" s="18" t="s">
        <v>154</v>
      </c>
      <c r="J17" s="18" t="s">
        <v>155</v>
      </c>
      <c r="K17" s="13">
        <v>0</v>
      </c>
      <c r="L17" s="109">
        <f>SUM(D17:G17)-2</f>
        <v>-1</v>
      </c>
      <c r="M17" s="33"/>
    </row>
    <row r="18" spans="1:13" ht="14.45" x14ac:dyDescent="0.3">
      <c r="J18" s="5" t="s">
        <v>459</v>
      </c>
      <c r="K18" s="5"/>
      <c r="L18" s="21">
        <f>SUM(L5:L17)</f>
        <v>-9</v>
      </c>
      <c r="M18" s="33"/>
    </row>
    <row r="19" spans="1:13" s="51" customFormat="1" ht="18.75" x14ac:dyDescent="0.3">
      <c r="A19" s="94" t="s">
        <v>138</v>
      </c>
      <c r="B19" s="93" t="s">
        <v>458</v>
      </c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33"/>
    </row>
    <row r="20" spans="1:13" ht="14.45" customHeight="1" x14ac:dyDescent="0.25">
      <c r="A20" s="136" t="s">
        <v>485</v>
      </c>
      <c r="B20" s="138" t="s">
        <v>486</v>
      </c>
      <c r="C20" s="138"/>
      <c r="D20" s="138" t="s">
        <v>487</v>
      </c>
      <c r="E20" s="138"/>
      <c r="F20" s="138"/>
      <c r="G20" s="138"/>
      <c r="H20" s="138" t="s">
        <v>488</v>
      </c>
      <c r="I20" s="138"/>
      <c r="J20" s="138"/>
      <c r="K20" s="138"/>
      <c r="L20" s="141" t="s">
        <v>489</v>
      </c>
      <c r="M20" s="33"/>
    </row>
    <row r="21" spans="1:13" ht="102" x14ac:dyDescent="0.25">
      <c r="A21" s="137"/>
      <c r="B21" s="95" t="s">
        <v>490</v>
      </c>
      <c r="C21" s="95" t="s">
        <v>491</v>
      </c>
      <c r="D21" s="95" t="s">
        <v>522</v>
      </c>
      <c r="E21" s="95" t="s">
        <v>515</v>
      </c>
      <c r="F21" s="95" t="s">
        <v>519</v>
      </c>
      <c r="G21" s="95" t="s">
        <v>516</v>
      </c>
      <c r="H21" s="95" t="s">
        <v>492</v>
      </c>
      <c r="I21" s="95" t="s">
        <v>493</v>
      </c>
      <c r="J21" s="95" t="s">
        <v>494</v>
      </c>
      <c r="K21" s="95" t="s">
        <v>495</v>
      </c>
      <c r="L21" s="142"/>
      <c r="M21" s="33"/>
    </row>
    <row r="22" spans="1:13" x14ac:dyDescent="0.25">
      <c r="A22" s="3" t="s">
        <v>129</v>
      </c>
      <c r="B22" s="8">
        <v>378</v>
      </c>
      <c r="C22" s="36">
        <v>0.05</v>
      </c>
      <c r="D22" s="41">
        <v>0</v>
      </c>
      <c r="E22" s="8">
        <v>1</v>
      </c>
      <c r="F22" s="8">
        <v>0</v>
      </c>
      <c r="G22" s="3">
        <v>0</v>
      </c>
      <c r="H22" s="10">
        <v>0</v>
      </c>
      <c r="I22" s="15" t="s">
        <v>140</v>
      </c>
      <c r="J22" s="15" t="s">
        <v>141</v>
      </c>
      <c r="K22" s="15">
        <v>0</v>
      </c>
      <c r="L22" s="108">
        <f>SUM(D22:G22)-4</f>
        <v>-3</v>
      </c>
      <c r="M22" s="33"/>
    </row>
    <row r="23" spans="1:13" x14ac:dyDescent="0.25">
      <c r="A23" s="3" t="s">
        <v>130</v>
      </c>
      <c r="B23" s="8">
        <v>396</v>
      </c>
      <c r="C23" s="36">
        <v>5.82</v>
      </c>
      <c r="D23" s="41">
        <v>0</v>
      </c>
      <c r="E23" s="8">
        <v>1</v>
      </c>
      <c r="F23" s="8">
        <v>0</v>
      </c>
      <c r="G23" s="3">
        <v>0</v>
      </c>
      <c r="H23" s="10">
        <v>0</v>
      </c>
      <c r="I23" s="15" t="s">
        <v>139</v>
      </c>
      <c r="J23" s="15">
        <v>0</v>
      </c>
      <c r="K23" s="15">
        <v>0</v>
      </c>
      <c r="L23" s="109">
        <f>SUM(D23:G23)-1</f>
        <v>0</v>
      </c>
      <c r="M23" s="33"/>
    </row>
    <row r="24" spans="1:13" x14ac:dyDescent="0.25">
      <c r="A24" s="3" t="s">
        <v>131</v>
      </c>
      <c r="B24" s="8">
        <v>90</v>
      </c>
      <c r="C24" s="36">
        <v>0.53</v>
      </c>
      <c r="D24" s="41">
        <v>0</v>
      </c>
      <c r="E24" s="8">
        <v>0</v>
      </c>
      <c r="F24" s="8">
        <v>0</v>
      </c>
      <c r="G24" s="3">
        <v>1</v>
      </c>
      <c r="H24" s="15" t="s">
        <v>142</v>
      </c>
      <c r="I24" s="15">
        <v>0</v>
      </c>
      <c r="J24" s="15">
        <v>0</v>
      </c>
      <c r="K24" s="15">
        <v>0</v>
      </c>
      <c r="L24" s="109">
        <f>SUM(D24:G24)-2</f>
        <v>-1</v>
      </c>
      <c r="M24" s="33"/>
    </row>
    <row r="25" spans="1:13" ht="14.45" x14ac:dyDescent="0.3">
      <c r="A25" s="3" t="s">
        <v>144</v>
      </c>
      <c r="B25" s="8">
        <v>72</v>
      </c>
      <c r="C25" s="36">
        <v>7.0000000000000007E-2</v>
      </c>
      <c r="D25" s="41">
        <v>0</v>
      </c>
      <c r="E25" s="8">
        <v>0</v>
      </c>
      <c r="F25" s="8">
        <v>1</v>
      </c>
      <c r="G25" s="3">
        <v>0</v>
      </c>
      <c r="H25" s="10">
        <v>0</v>
      </c>
      <c r="I25" s="10">
        <v>0</v>
      </c>
      <c r="J25" s="15" t="s">
        <v>143</v>
      </c>
      <c r="K25" s="15">
        <v>0</v>
      </c>
      <c r="L25" s="109">
        <f>SUM(D25:G25)-2</f>
        <v>-1</v>
      </c>
      <c r="M25" s="33"/>
    </row>
    <row r="26" spans="1:13" x14ac:dyDescent="0.25">
      <c r="A26" s="3" t="s">
        <v>132</v>
      </c>
      <c r="B26" s="8">
        <v>54</v>
      </c>
      <c r="C26" s="36">
        <v>2.95</v>
      </c>
      <c r="D26" s="41">
        <v>0</v>
      </c>
      <c r="E26" s="8">
        <v>0</v>
      </c>
      <c r="F26" s="8">
        <v>1</v>
      </c>
      <c r="G26" s="3">
        <v>0</v>
      </c>
      <c r="H26" s="10">
        <v>0</v>
      </c>
      <c r="I26" s="10" t="s">
        <v>145</v>
      </c>
      <c r="J26" s="10">
        <v>0</v>
      </c>
      <c r="K26" s="10">
        <v>0</v>
      </c>
      <c r="L26" s="109">
        <f>SUM(D26:G26)-1</f>
        <v>0</v>
      </c>
      <c r="M26" s="33"/>
    </row>
    <row r="27" spans="1:13" x14ac:dyDescent="0.25">
      <c r="A27" s="3" t="s">
        <v>133</v>
      </c>
      <c r="B27" s="8">
        <v>162</v>
      </c>
      <c r="C27" s="36">
        <v>1.99</v>
      </c>
      <c r="D27" s="41">
        <v>0</v>
      </c>
      <c r="E27" s="8">
        <v>1</v>
      </c>
      <c r="F27" s="8">
        <v>0</v>
      </c>
      <c r="G27" s="3">
        <v>0</v>
      </c>
      <c r="H27" s="15" t="s">
        <v>146</v>
      </c>
      <c r="I27" s="15">
        <v>0</v>
      </c>
      <c r="J27" s="15" t="s">
        <v>23</v>
      </c>
      <c r="K27" s="10">
        <v>0</v>
      </c>
      <c r="L27" s="109">
        <f>SUM(D27:G27)-2</f>
        <v>-1</v>
      </c>
      <c r="M27" s="33"/>
    </row>
    <row r="28" spans="1:13" x14ac:dyDescent="0.25">
      <c r="A28" s="3" t="s">
        <v>147</v>
      </c>
      <c r="B28" s="8">
        <v>171</v>
      </c>
      <c r="C28" s="36">
        <v>2.74</v>
      </c>
      <c r="D28" s="41">
        <v>0</v>
      </c>
      <c r="E28" s="8">
        <v>1</v>
      </c>
      <c r="F28" s="8">
        <v>0</v>
      </c>
      <c r="G28" s="3">
        <v>0</v>
      </c>
      <c r="H28" s="10">
        <v>0</v>
      </c>
      <c r="I28" s="15" t="s">
        <v>117</v>
      </c>
      <c r="J28" s="15">
        <v>0</v>
      </c>
      <c r="K28" s="10">
        <v>0</v>
      </c>
      <c r="L28" s="109">
        <f>SUM(D28:G28)-1</f>
        <v>0</v>
      </c>
      <c r="M28" s="33"/>
    </row>
    <row r="29" spans="1:13" x14ac:dyDescent="0.25">
      <c r="A29" s="3" t="s">
        <v>134</v>
      </c>
      <c r="B29" s="8">
        <v>288</v>
      </c>
      <c r="C29" s="36">
        <v>3.71</v>
      </c>
      <c r="D29" s="41">
        <v>0</v>
      </c>
      <c r="E29" s="8">
        <v>1</v>
      </c>
      <c r="F29" s="8">
        <v>0</v>
      </c>
      <c r="G29" s="3">
        <v>0</v>
      </c>
      <c r="H29" s="10">
        <v>0</v>
      </c>
      <c r="I29" s="15" t="s">
        <v>149</v>
      </c>
      <c r="J29" s="15" t="s">
        <v>150</v>
      </c>
      <c r="K29" s="10">
        <v>9</v>
      </c>
      <c r="L29" s="109">
        <f>SUM(D29:G29)-3</f>
        <v>-2</v>
      </c>
      <c r="M29" s="33"/>
    </row>
    <row r="30" spans="1:13" x14ac:dyDescent="0.25">
      <c r="A30" s="3" t="s">
        <v>135</v>
      </c>
      <c r="B30" s="8">
        <v>216</v>
      </c>
      <c r="C30" s="36">
        <v>0.08</v>
      </c>
      <c r="D30" s="41">
        <v>0</v>
      </c>
      <c r="E30" s="8">
        <v>1</v>
      </c>
      <c r="F30" s="8">
        <v>0</v>
      </c>
      <c r="G30" s="3">
        <v>0</v>
      </c>
      <c r="H30" s="15" t="s">
        <v>148</v>
      </c>
      <c r="I30" s="15">
        <v>0</v>
      </c>
      <c r="J30" s="15">
        <v>0</v>
      </c>
      <c r="K30" s="10">
        <v>0</v>
      </c>
      <c r="L30" s="109">
        <f>SUM(D30:G30)-1</f>
        <v>0</v>
      </c>
      <c r="M30" s="33"/>
    </row>
    <row r="31" spans="1:13" x14ac:dyDescent="0.25">
      <c r="A31" s="3" t="s">
        <v>136</v>
      </c>
      <c r="B31" s="8">
        <v>90</v>
      </c>
      <c r="C31" s="36">
        <v>5.28</v>
      </c>
      <c r="D31" s="41">
        <v>0</v>
      </c>
      <c r="E31" s="8">
        <v>0</v>
      </c>
      <c r="F31" s="8">
        <v>0</v>
      </c>
      <c r="G31" s="3">
        <v>1</v>
      </c>
      <c r="H31" s="10">
        <v>0</v>
      </c>
      <c r="I31" s="10">
        <v>0</v>
      </c>
      <c r="J31" s="10">
        <v>0</v>
      </c>
      <c r="K31" s="10">
        <v>0</v>
      </c>
      <c r="L31" s="109">
        <f>SUM(D31:G31)-0</f>
        <v>1</v>
      </c>
      <c r="M31" s="33"/>
    </row>
    <row r="32" spans="1:13" x14ac:dyDescent="0.25">
      <c r="A32" s="3" t="s">
        <v>152</v>
      </c>
      <c r="B32" s="8">
        <v>63</v>
      </c>
      <c r="C32" s="36">
        <v>2.85</v>
      </c>
      <c r="D32" s="41">
        <v>0</v>
      </c>
      <c r="E32" s="8">
        <v>0</v>
      </c>
      <c r="F32" s="8">
        <v>1</v>
      </c>
      <c r="G32" s="3">
        <v>0</v>
      </c>
      <c r="H32" s="10">
        <v>0</v>
      </c>
      <c r="I32" s="15" t="s">
        <v>151</v>
      </c>
      <c r="J32" s="10">
        <v>0</v>
      </c>
      <c r="K32" s="10">
        <v>0</v>
      </c>
      <c r="L32" s="109">
        <f>SUM(D32:G32)-1</f>
        <v>0</v>
      </c>
      <c r="M32" s="33"/>
    </row>
    <row r="33" spans="1:13" x14ac:dyDescent="0.25">
      <c r="A33" s="3" t="s">
        <v>137</v>
      </c>
      <c r="B33" s="8">
        <v>135</v>
      </c>
      <c r="C33" s="36">
        <v>2.54</v>
      </c>
      <c r="D33" s="41">
        <v>0</v>
      </c>
      <c r="E33" s="8">
        <v>1</v>
      </c>
      <c r="F33" s="8">
        <v>0</v>
      </c>
      <c r="G33" s="3">
        <v>0</v>
      </c>
      <c r="H33" s="15" t="s">
        <v>153</v>
      </c>
      <c r="I33" s="15" t="s">
        <v>85</v>
      </c>
      <c r="J33" s="10">
        <v>0</v>
      </c>
      <c r="K33" s="10">
        <v>0</v>
      </c>
      <c r="L33" s="109">
        <f>SUM(D33:G33)-2</f>
        <v>-1</v>
      </c>
      <c r="M33" s="33"/>
    </row>
    <row r="34" spans="1:13" x14ac:dyDescent="0.25">
      <c r="A34" s="4" t="s">
        <v>156</v>
      </c>
      <c r="B34" s="11">
        <v>135</v>
      </c>
      <c r="C34" s="35">
        <v>4.42</v>
      </c>
      <c r="D34" s="44">
        <v>0</v>
      </c>
      <c r="E34" s="27">
        <v>1</v>
      </c>
      <c r="F34" s="27">
        <v>0</v>
      </c>
      <c r="G34" s="23">
        <v>0</v>
      </c>
      <c r="H34" s="13">
        <v>0</v>
      </c>
      <c r="I34" s="18" t="s">
        <v>154</v>
      </c>
      <c r="J34" s="18" t="s">
        <v>155</v>
      </c>
      <c r="K34" s="13">
        <v>0</v>
      </c>
      <c r="L34" s="110">
        <f>SUM(D34:G34)-2</f>
        <v>-1</v>
      </c>
      <c r="M34" s="33"/>
    </row>
    <row r="35" spans="1:13" x14ac:dyDescent="0.25">
      <c r="J35" s="5" t="s">
        <v>459</v>
      </c>
      <c r="K35" s="5"/>
      <c r="L35" s="21">
        <f>SUM(L22:L34)</f>
        <v>-9</v>
      </c>
      <c r="M35" s="33"/>
    </row>
    <row r="36" spans="1:13" s="104" customFormat="1" x14ac:dyDescent="0.25">
      <c r="A36" s="134" t="s">
        <v>513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</sheetData>
  <mergeCells count="11">
    <mergeCell ref="A36:L36"/>
    <mergeCell ref="A1:L1"/>
    <mergeCell ref="B3:C3"/>
    <mergeCell ref="D3:G3"/>
    <mergeCell ref="H3:K3"/>
    <mergeCell ref="L3:L4"/>
    <mergeCell ref="A20:A21"/>
    <mergeCell ref="B20:C20"/>
    <mergeCell ref="D20:G20"/>
    <mergeCell ref="H20:K20"/>
    <mergeCell ref="L20:L21"/>
  </mergeCells>
  <pageMargins left="0.7" right="0.7" top="0.75" bottom="0.75" header="0.3" footer="0.3"/>
  <ignoredErrors>
    <ignoredError sqref="L22:L25 L28 L30 L32:L34 L5:L8 L11 L13 L15:L17" formulaRange="1"/>
    <ignoredError sqref="L26:L27 L29 L31 L9:L10 L12 L14" formula="1" formulaRange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4"/>
  <sheetViews>
    <sheetView zoomScaleNormal="100" workbookViewId="0">
      <selection activeCell="G17" sqref="G17"/>
    </sheetView>
  </sheetViews>
  <sheetFormatPr defaultRowHeight="15" x14ac:dyDescent="0.25"/>
  <cols>
    <col min="1" max="1" width="17.7109375" bestFit="1" customWidth="1"/>
    <col min="2" max="12" width="12.710937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504</v>
      </c>
      <c r="B2" t="s">
        <v>508</v>
      </c>
    </row>
    <row r="3" spans="1:13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ht="102" x14ac:dyDescent="0.25">
      <c r="A4" s="137"/>
      <c r="B4" s="55" t="s">
        <v>490</v>
      </c>
      <c r="C4" s="55" t="s">
        <v>491</v>
      </c>
      <c r="D4" s="55" t="s">
        <v>521</v>
      </c>
      <c r="E4" s="55" t="s">
        <v>517</v>
      </c>
      <c r="F4" s="55" t="s">
        <v>520</v>
      </c>
      <c r="G4" s="55" t="s">
        <v>518</v>
      </c>
      <c r="H4" s="55" t="s">
        <v>492</v>
      </c>
      <c r="I4" s="55" t="s">
        <v>493</v>
      </c>
      <c r="J4" s="55" t="s">
        <v>494</v>
      </c>
      <c r="K4" s="55" t="s">
        <v>495</v>
      </c>
      <c r="L4" s="142"/>
      <c r="M4" s="33"/>
    </row>
    <row r="5" spans="1:13" ht="14.45" x14ac:dyDescent="0.3">
      <c r="A5" s="3" t="s">
        <v>165</v>
      </c>
      <c r="B5" s="8">
        <v>99</v>
      </c>
      <c r="C5" s="36">
        <v>3.26</v>
      </c>
      <c r="D5" s="8">
        <v>0</v>
      </c>
      <c r="E5" s="8">
        <v>1</v>
      </c>
      <c r="F5" s="8">
        <v>0</v>
      </c>
      <c r="G5" s="9">
        <v>0</v>
      </c>
      <c r="H5" s="10">
        <v>0</v>
      </c>
      <c r="I5" s="15" t="s">
        <v>164</v>
      </c>
      <c r="J5" s="15" t="s">
        <v>50</v>
      </c>
      <c r="K5" s="15">
        <v>0</v>
      </c>
      <c r="L5" s="108">
        <f>SUM(D5:G5)-2</f>
        <v>-1</v>
      </c>
      <c r="M5" s="33"/>
    </row>
    <row r="6" spans="1:13" ht="14.45" x14ac:dyDescent="0.3">
      <c r="A6" s="3" t="s">
        <v>157</v>
      </c>
      <c r="B6" s="8">
        <v>162</v>
      </c>
      <c r="C6" s="36">
        <v>2.11</v>
      </c>
      <c r="D6" s="8">
        <v>0</v>
      </c>
      <c r="E6" s="8">
        <v>1</v>
      </c>
      <c r="F6" s="8">
        <v>0</v>
      </c>
      <c r="G6" s="9">
        <v>0</v>
      </c>
      <c r="H6" s="15" t="s">
        <v>166</v>
      </c>
      <c r="I6" s="15" t="s">
        <v>167</v>
      </c>
      <c r="J6" s="15">
        <v>0</v>
      </c>
      <c r="K6" s="15">
        <v>0</v>
      </c>
      <c r="L6" s="109">
        <f>SUM(D6:G6)-2</f>
        <v>-1</v>
      </c>
      <c r="M6" s="33"/>
    </row>
    <row r="7" spans="1:13" x14ac:dyDescent="0.25">
      <c r="A7" s="3" t="s">
        <v>169</v>
      </c>
      <c r="B7" s="8">
        <v>126</v>
      </c>
      <c r="C7" s="36">
        <v>1.77</v>
      </c>
      <c r="D7" s="8">
        <v>0</v>
      </c>
      <c r="E7" s="8">
        <v>1</v>
      </c>
      <c r="F7" s="8">
        <v>0</v>
      </c>
      <c r="G7" s="9">
        <v>0</v>
      </c>
      <c r="H7" s="10">
        <v>0</v>
      </c>
      <c r="I7" s="15" t="s">
        <v>168</v>
      </c>
      <c r="J7" s="15">
        <v>0</v>
      </c>
      <c r="K7" s="15">
        <v>0</v>
      </c>
      <c r="L7" s="109">
        <f t="shared" ref="L7:L16" si="0">SUM(D7:G7)-1</f>
        <v>0</v>
      </c>
      <c r="M7" s="33"/>
    </row>
    <row r="8" spans="1:13" x14ac:dyDescent="0.25">
      <c r="A8" s="3" t="s">
        <v>158</v>
      </c>
      <c r="B8" s="8">
        <v>99</v>
      </c>
      <c r="C8" s="36">
        <v>1.61</v>
      </c>
      <c r="D8" s="8">
        <v>0</v>
      </c>
      <c r="E8" s="8">
        <v>1</v>
      </c>
      <c r="F8" s="8">
        <v>0</v>
      </c>
      <c r="G8" s="9">
        <v>0</v>
      </c>
      <c r="H8" s="15" t="s">
        <v>170</v>
      </c>
      <c r="I8" s="15">
        <v>0</v>
      </c>
      <c r="J8" s="15">
        <v>0</v>
      </c>
      <c r="K8" s="15">
        <v>0</v>
      </c>
      <c r="L8" s="109">
        <f t="shared" si="0"/>
        <v>0</v>
      </c>
      <c r="M8" s="33"/>
    </row>
    <row r="9" spans="1:13" x14ac:dyDescent="0.25">
      <c r="A9" s="3" t="s">
        <v>159</v>
      </c>
      <c r="B9" s="8">
        <v>45</v>
      </c>
      <c r="C9" s="36">
        <v>1.1599999999999999</v>
      </c>
      <c r="D9" s="8">
        <v>0</v>
      </c>
      <c r="E9" s="8">
        <v>0</v>
      </c>
      <c r="F9" s="8">
        <v>1</v>
      </c>
      <c r="G9" s="9">
        <v>0</v>
      </c>
      <c r="H9" s="10">
        <v>0</v>
      </c>
      <c r="I9" s="15" t="s">
        <v>171</v>
      </c>
      <c r="J9" s="15">
        <v>0</v>
      </c>
      <c r="K9" s="15">
        <v>0</v>
      </c>
      <c r="L9" s="109">
        <f t="shared" si="0"/>
        <v>0</v>
      </c>
      <c r="M9" s="33"/>
    </row>
    <row r="10" spans="1:13" x14ac:dyDescent="0.25">
      <c r="A10" s="3" t="s">
        <v>160</v>
      </c>
      <c r="B10" s="8">
        <v>144</v>
      </c>
      <c r="C10" s="37">
        <v>3</v>
      </c>
      <c r="D10" s="8">
        <v>0</v>
      </c>
      <c r="E10" s="8">
        <v>1</v>
      </c>
      <c r="F10" s="8">
        <v>0</v>
      </c>
      <c r="G10" s="9">
        <v>0</v>
      </c>
      <c r="H10" s="15" t="s">
        <v>172</v>
      </c>
      <c r="I10" s="15">
        <v>0</v>
      </c>
      <c r="J10" s="15">
        <v>0</v>
      </c>
      <c r="K10" s="15">
        <v>0</v>
      </c>
      <c r="L10" s="109">
        <f t="shared" si="0"/>
        <v>0</v>
      </c>
      <c r="M10" s="33"/>
    </row>
    <row r="11" spans="1:13" x14ac:dyDescent="0.25">
      <c r="A11" s="3" t="s">
        <v>174</v>
      </c>
      <c r="B11" s="8">
        <v>90</v>
      </c>
      <c r="C11" s="36">
        <v>2.59</v>
      </c>
      <c r="D11" s="8">
        <v>0</v>
      </c>
      <c r="E11" s="8">
        <v>0</v>
      </c>
      <c r="F11" s="8">
        <v>1</v>
      </c>
      <c r="G11" s="9">
        <v>0</v>
      </c>
      <c r="H11" s="10">
        <v>0</v>
      </c>
      <c r="I11" s="15" t="s">
        <v>173</v>
      </c>
      <c r="J11" s="15">
        <v>0</v>
      </c>
      <c r="K11" s="15">
        <v>0</v>
      </c>
      <c r="L11" s="109">
        <f t="shared" si="0"/>
        <v>0</v>
      </c>
      <c r="M11" s="33"/>
    </row>
    <row r="12" spans="1:13" x14ac:dyDescent="0.25">
      <c r="A12" s="3" t="s">
        <v>176</v>
      </c>
      <c r="B12" s="8">
        <v>144</v>
      </c>
      <c r="C12" s="36">
        <v>0.13</v>
      </c>
      <c r="D12" s="8">
        <v>0</v>
      </c>
      <c r="E12" s="8">
        <v>1</v>
      </c>
      <c r="F12" s="8">
        <v>0</v>
      </c>
      <c r="G12" s="9">
        <v>0</v>
      </c>
      <c r="H12" s="10">
        <v>0</v>
      </c>
      <c r="I12" s="10">
        <v>0</v>
      </c>
      <c r="J12" s="15" t="s">
        <v>126</v>
      </c>
      <c r="K12" s="15">
        <v>0</v>
      </c>
      <c r="L12" s="109">
        <f t="shared" si="0"/>
        <v>0</v>
      </c>
      <c r="M12" s="33"/>
    </row>
    <row r="13" spans="1:13" x14ac:dyDescent="0.25">
      <c r="A13" s="3" t="s">
        <v>161</v>
      </c>
      <c r="B13" s="8">
        <v>567</v>
      </c>
      <c r="C13" s="36">
        <v>3.81</v>
      </c>
      <c r="D13" s="8">
        <v>1</v>
      </c>
      <c r="E13" s="8">
        <v>0</v>
      </c>
      <c r="F13" s="8">
        <v>0</v>
      </c>
      <c r="G13" s="9">
        <v>0</v>
      </c>
      <c r="H13" s="15" t="s">
        <v>175</v>
      </c>
      <c r="I13" s="15">
        <v>0</v>
      </c>
      <c r="J13" s="15">
        <v>0</v>
      </c>
      <c r="K13" s="15">
        <v>0</v>
      </c>
      <c r="L13" s="109">
        <f>SUM(D13:G13)-2</f>
        <v>-1</v>
      </c>
      <c r="M13" s="33"/>
    </row>
    <row r="14" spans="1:13" x14ac:dyDescent="0.25">
      <c r="A14" s="3" t="s">
        <v>162</v>
      </c>
      <c r="B14" s="8">
        <v>99</v>
      </c>
      <c r="C14" s="36">
        <v>1.67</v>
      </c>
      <c r="D14" s="8">
        <v>0</v>
      </c>
      <c r="E14" s="8">
        <v>1</v>
      </c>
      <c r="F14" s="8">
        <v>0</v>
      </c>
      <c r="G14" s="9">
        <v>0</v>
      </c>
      <c r="H14" s="10">
        <v>0</v>
      </c>
      <c r="I14" s="15" t="s">
        <v>177</v>
      </c>
      <c r="J14" s="15">
        <v>0</v>
      </c>
      <c r="K14" s="15">
        <v>0</v>
      </c>
      <c r="L14" s="109">
        <f t="shared" si="0"/>
        <v>0</v>
      </c>
      <c r="M14" s="33"/>
    </row>
    <row r="15" spans="1:13" x14ac:dyDescent="0.25">
      <c r="A15" s="3" t="s">
        <v>163</v>
      </c>
      <c r="B15" s="8">
        <v>567</v>
      </c>
      <c r="C15" s="36">
        <v>7.58</v>
      </c>
      <c r="D15" s="8">
        <v>0</v>
      </c>
      <c r="E15" s="8">
        <v>2</v>
      </c>
      <c r="F15" s="8">
        <v>0</v>
      </c>
      <c r="G15" s="9">
        <v>0</v>
      </c>
      <c r="H15" s="10">
        <v>0</v>
      </c>
      <c r="I15" s="15" t="s">
        <v>178</v>
      </c>
      <c r="J15" s="15" t="s">
        <v>179</v>
      </c>
      <c r="K15" s="15">
        <v>0</v>
      </c>
      <c r="L15" s="109">
        <f>SUM(D15:G15)-4</f>
        <v>-2</v>
      </c>
      <c r="M15" s="33"/>
    </row>
    <row r="16" spans="1:13" x14ac:dyDescent="0.25">
      <c r="A16" s="4" t="s">
        <v>181</v>
      </c>
      <c r="B16" s="11">
        <v>90</v>
      </c>
      <c r="C16" s="35">
        <v>2.4700000000000002</v>
      </c>
      <c r="D16" s="11">
        <v>0</v>
      </c>
      <c r="E16" s="11">
        <v>0</v>
      </c>
      <c r="F16" s="11">
        <v>1</v>
      </c>
      <c r="G16" s="12">
        <v>0</v>
      </c>
      <c r="H16" s="13">
        <v>0</v>
      </c>
      <c r="I16" s="18" t="s">
        <v>180</v>
      </c>
      <c r="J16" s="18">
        <v>0</v>
      </c>
      <c r="K16" s="18">
        <v>0</v>
      </c>
      <c r="L16" s="110">
        <f t="shared" si="0"/>
        <v>0</v>
      </c>
      <c r="M16" s="33"/>
    </row>
    <row r="17" spans="1:13" ht="14.45" x14ac:dyDescent="0.3">
      <c r="J17" s="5" t="s">
        <v>459</v>
      </c>
      <c r="K17" s="5"/>
      <c r="L17" s="21">
        <f>SUM(L5:L16)</f>
        <v>-5</v>
      </c>
      <c r="M17" s="33"/>
    </row>
    <row r="18" spans="1:13" s="87" customFormat="1" ht="18.75" x14ac:dyDescent="0.3">
      <c r="A18" s="91" t="s">
        <v>504</v>
      </c>
      <c r="B18" s="90" t="s">
        <v>509</v>
      </c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33"/>
    </row>
    <row r="19" spans="1:13" x14ac:dyDescent="0.25">
      <c r="A19" s="136" t="s">
        <v>485</v>
      </c>
      <c r="B19" s="138" t="s">
        <v>486</v>
      </c>
      <c r="C19" s="138"/>
      <c r="D19" s="138" t="s">
        <v>487</v>
      </c>
      <c r="E19" s="138"/>
      <c r="F19" s="138"/>
      <c r="G19" s="138"/>
      <c r="H19" s="138" t="s">
        <v>488</v>
      </c>
      <c r="I19" s="138"/>
      <c r="J19" s="138"/>
      <c r="K19" s="138"/>
      <c r="L19" s="141" t="s">
        <v>489</v>
      </c>
      <c r="M19" s="33"/>
    </row>
    <row r="20" spans="1:13" ht="102" x14ac:dyDescent="0.25">
      <c r="A20" s="137"/>
      <c r="B20" s="92" t="s">
        <v>490</v>
      </c>
      <c r="C20" s="92" t="s">
        <v>491</v>
      </c>
      <c r="D20" s="92" t="s">
        <v>522</v>
      </c>
      <c r="E20" s="92" t="s">
        <v>515</v>
      </c>
      <c r="F20" s="92" t="s">
        <v>519</v>
      </c>
      <c r="G20" s="92" t="s">
        <v>516</v>
      </c>
      <c r="H20" s="92" t="s">
        <v>492</v>
      </c>
      <c r="I20" s="92" t="s">
        <v>493</v>
      </c>
      <c r="J20" s="92" t="s">
        <v>494</v>
      </c>
      <c r="K20" s="92" t="s">
        <v>495</v>
      </c>
      <c r="L20" s="142"/>
      <c r="M20" s="33"/>
    </row>
    <row r="21" spans="1:13" x14ac:dyDescent="0.25">
      <c r="A21" s="3" t="s">
        <v>165</v>
      </c>
      <c r="B21" s="8">
        <v>99</v>
      </c>
      <c r="C21" s="36">
        <v>3.26</v>
      </c>
      <c r="D21" s="8">
        <v>0</v>
      </c>
      <c r="E21" s="8">
        <v>1</v>
      </c>
      <c r="F21" s="8">
        <v>0</v>
      </c>
      <c r="G21" s="9">
        <v>0</v>
      </c>
      <c r="H21" s="10">
        <v>0</v>
      </c>
      <c r="I21" s="15" t="s">
        <v>164</v>
      </c>
      <c r="J21" s="15" t="s">
        <v>50</v>
      </c>
      <c r="K21" s="15">
        <v>0</v>
      </c>
      <c r="L21" s="108">
        <f>SUM(D21:G21)-2</f>
        <v>-1</v>
      </c>
      <c r="M21" s="33"/>
    </row>
    <row r="22" spans="1:13" x14ac:dyDescent="0.25">
      <c r="A22" s="3" t="s">
        <v>157</v>
      </c>
      <c r="B22" s="8">
        <v>162</v>
      </c>
      <c r="C22" s="36">
        <v>2.11</v>
      </c>
      <c r="D22" s="8">
        <v>0</v>
      </c>
      <c r="E22" s="8">
        <v>1</v>
      </c>
      <c r="F22" s="8">
        <v>0</v>
      </c>
      <c r="G22" s="9">
        <v>0</v>
      </c>
      <c r="H22" s="15" t="s">
        <v>166</v>
      </c>
      <c r="I22" s="15" t="s">
        <v>167</v>
      </c>
      <c r="J22" s="15">
        <v>0</v>
      </c>
      <c r="K22" s="15">
        <v>0</v>
      </c>
      <c r="L22" s="109">
        <f>SUM(D22:G22)-2</f>
        <v>-1</v>
      </c>
      <c r="M22" s="33"/>
    </row>
    <row r="23" spans="1:13" x14ac:dyDescent="0.25">
      <c r="A23" s="3" t="s">
        <v>169</v>
      </c>
      <c r="B23" s="8">
        <v>126</v>
      </c>
      <c r="C23" s="36">
        <v>1.77</v>
      </c>
      <c r="D23" s="8">
        <v>0</v>
      </c>
      <c r="E23" s="8">
        <v>1</v>
      </c>
      <c r="F23" s="8">
        <v>0</v>
      </c>
      <c r="G23" s="9">
        <v>0</v>
      </c>
      <c r="H23" s="10">
        <v>0</v>
      </c>
      <c r="I23" s="15" t="s">
        <v>168</v>
      </c>
      <c r="J23" s="15">
        <v>0</v>
      </c>
      <c r="K23" s="15">
        <v>0</v>
      </c>
      <c r="L23" s="109">
        <f t="shared" ref="L23:L28" si="1">SUM(D23:G23)-1</f>
        <v>0</v>
      </c>
      <c r="M23" s="33"/>
    </row>
    <row r="24" spans="1:13" x14ac:dyDescent="0.25">
      <c r="A24" s="3" t="s">
        <v>158</v>
      </c>
      <c r="B24" s="8">
        <v>99</v>
      </c>
      <c r="C24" s="36">
        <v>1.61</v>
      </c>
      <c r="D24" s="8">
        <v>0</v>
      </c>
      <c r="E24" s="8">
        <v>1</v>
      </c>
      <c r="F24" s="8">
        <v>0</v>
      </c>
      <c r="G24" s="9">
        <v>0</v>
      </c>
      <c r="H24" s="15" t="s">
        <v>170</v>
      </c>
      <c r="I24" s="15">
        <v>0</v>
      </c>
      <c r="J24" s="15">
        <v>0</v>
      </c>
      <c r="K24" s="15">
        <v>0</v>
      </c>
      <c r="L24" s="109">
        <f t="shared" si="1"/>
        <v>0</v>
      </c>
      <c r="M24" s="33"/>
    </row>
    <row r="25" spans="1:13" x14ac:dyDescent="0.25">
      <c r="A25" s="3" t="s">
        <v>159</v>
      </c>
      <c r="B25" s="8">
        <v>45</v>
      </c>
      <c r="C25" s="36">
        <v>1.1599999999999999</v>
      </c>
      <c r="D25" s="8">
        <v>0</v>
      </c>
      <c r="E25" s="8">
        <v>0</v>
      </c>
      <c r="F25" s="8">
        <v>1</v>
      </c>
      <c r="G25" s="9">
        <v>0</v>
      </c>
      <c r="H25" s="10">
        <v>0</v>
      </c>
      <c r="I25" s="15" t="s">
        <v>171</v>
      </c>
      <c r="J25" s="15">
        <v>0</v>
      </c>
      <c r="K25" s="15">
        <v>0</v>
      </c>
      <c r="L25" s="109">
        <f t="shared" si="1"/>
        <v>0</v>
      </c>
      <c r="M25" s="33"/>
    </row>
    <row r="26" spans="1:13" x14ac:dyDescent="0.25">
      <c r="A26" s="3" t="s">
        <v>160</v>
      </c>
      <c r="B26" s="8">
        <v>144</v>
      </c>
      <c r="C26" s="37">
        <v>3</v>
      </c>
      <c r="D26" s="8">
        <v>0</v>
      </c>
      <c r="E26" s="8">
        <v>1</v>
      </c>
      <c r="F26" s="8">
        <v>0</v>
      </c>
      <c r="G26" s="9">
        <v>0</v>
      </c>
      <c r="H26" s="15" t="s">
        <v>172</v>
      </c>
      <c r="I26" s="15">
        <v>0</v>
      </c>
      <c r="J26" s="15">
        <v>0</v>
      </c>
      <c r="K26" s="15">
        <v>0</v>
      </c>
      <c r="L26" s="109">
        <f t="shared" si="1"/>
        <v>0</v>
      </c>
      <c r="M26" s="33"/>
    </row>
    <row r="27" spans="1:13" x14ac:dyDescent="0.25">
      <c r="A27" s="3" t="s">
        <v>174</v>
      </c>
      <c r="B27" s="8">
        <v>90</v>
      </c>
      <c r="C27" s="36">
        <v>2.59</v>
      </c>
      <c r="D27" s="8">
        <v>0</v>
      </c>
      <c r="E27" s="8">
        <v>0</v>
      </c>
      <c r="F27" s="8">
        <v>1</v>
      </c>
      <c r="G27" s="9">
        <v>0</v>
      </c>
      <c r="H27" s="10">
        <v>0</v>
      </c>
      <c r="I27" s="15" t="s">
        <v>173</v>
      </c>
      <c r="J27" s="15">
        <v>0</v>
      </c>
      <c r="K27" s="15">
        <v>0</v>
      </c>
      <c r="L27" s="109">
        <f t="shared" si="1"/>
        <v>0</v>
      </c>
      <c r="M27" s="33"/>
    </row>
    <row r="28" spans="1:13" x14ac:dyDescent="0.25">
      <c r="A28" s="3" t="s">
        <v>176</v>
      </c>
      <c r="B28" s="8">
        <v>144</v>
      </c>
      <c r="C28" s="36">
        <v>0.13</v>
      </c>
      <c r="D28" s="8">
        <v>0</v>
      </c>
      <c r="E28" s="8">
        <v>1</v>
      </c>
      <c r="F28" s="8">
        <v>0</v>
      </c>
      <c r="G28" s="9">
        <v>0</v>
      </c>
      <c r="H28" s="10">
        <v>0</v>
      </c>
      <c r="I28" s="10">
        <v>0</v>
      </c>
      <c r="J28" s="15" t="s">
        <v>126</v>
      </c>
      <c r="K28" s="15">
        <v>0</v>
      </c>
      <c r="L28" s="109">
        <f t="shared" si="1"/>
        <v>0</v>
      </c>
      <c r="M28" s="33"/>
    </row>
    <row r="29" spans="1:13" x14ac:dyDescent="0.25">
      <c r="A29" s="3" t="s">
        <v>161</v>
      </c>
      <c r="B29" s="8">
        <v>567</v>
      </c>
      <c r="C29" s="36">
        <v>3.81</v>
      </c>
      <c r="D29" s="8">
        <v>1</v>
      </c>
      <c r="E29" s="8">
        <v>0</v>
      </c>
      <c r="F29" s="8">
        <v>0</v>
      </c>
      <c r="G29" s="9">
        <v>0</v>
      </c>
      <c r="H29" s="15" t="s">
        <v>175</v>
      </c>
      <c r="I29" s="15">
        <v>0</v>
      </c>
      <c r="J29" s="15">
        <v>0</v>
      </c>
      <c r="K29" s="15">
        <v>0</v>
      </c>
      <c r="L29" s="109">
        <f>SUM(D29:G29)-2</f>
        <v>-1</v>
      </c>
      <c r="M29" s="33"/>
    </row>
    <row r="30" spans="1:13" x14ac:dyDescent="0.25">
      <c r="A30" s="3" t="s">
        <v>162</v>
      </c>
      <c r="B30" s="8">
        <v>99</v>
      </c>
      <c r="C30" s="36">
        <v>1.67</v>
      </c>
      <c r="D30" s="8">
        <v>0</v>
      </c>
      <c r="E30" s="8">
        <v>1</v>
      </c>
      <c r="F30" s="8">
        <v>0</v>
      </c>
      <c r="G30" s="9">
        <v>0</v>
      </c>
      <c r="H30" s="10">
        <v>0</v>
      </c>
      <c r="I30" s="15" t="s">
        <v>177</v>
      </c>
      <c r="J30" s="15">
        <v>0</v>
      </c>
      <c r="K30" s="15">
        <v>0</v>
      </c>
      <c r="L30" s="109">
        <f>SUM(D30:G30)-1</f>
        <v>0</v>
      </c>
      <c r="M30" s="33"/>
    </row>
    <row r="31" spans="1:13" x14ac:dyDescent="0.25">
      <c r="A31" s="3" t="s">
        <v>163</v>
      </c>
      <c r="B31" s="8">
        <v>567</v>
      </c>
      <c r="C31" s="36">
        <v>7.58</v>
      </c>
      <c r="D31" s="8">
        <v>0</v>
      </c>
      <c r="E31" s="8">
        <v>2</v>
      </c>
      <c r="F31" s="8">
        <v>0</v>
      </c>
      <c r="G31" s="9">
        <v>0</v>
      </c>
      <c r="H31" s="10">
        <v>0</v>
      </c>
      <c r="I31" s="15" t="s">
        <v>178</v>
      </c>
      <c r="J31" s="15" t="s">
        <v>179</v>
      </c>
      <c r="K31" s="15">
        <v>0</v>
      </c>
      <c r="L31" s="109">
        <f>SUM(D31:G31)-4</f>
        <v>-2</v>
      </c>
      <c r="M31" s="33"/>
    </row>
    <row r="32" spans="1:13" ht="29.25" customHeight="1" x14ac:dyDescent="0.25">
      <c r="A32" s="4" t="s">
        <v>181</v>
      </c>
      <c r="B32" s="11">
        <v>90</v>
      </c>
      <c r="C32" s="35">
        <v>2.4700000000000002</v>
      </c>
      <c r="D32" s="27">
        <v>0</v>
      </c>
      <c r="E32" s="27">
        <v>0</v>
      </c>
      <c r="F32" s="27">
        <v>1</v>
      </c>
      <c r="G32" s="28">
        <v>0</v>
      </c>
      <c r="H32" s="13">
        <v>0</v>
      </c>
      <c r="I32" s="18" t="s">
        <v>180</v>
      </c>
      <c r="J32" s="18">
        <v>0</v>
      </c>
      <c r="K32" s="18">
        <v>0</v>
      </c>
      <c r="L32" s="110">
        <f>SUM(D32:G32)-1</f>
        <v>0</v>
      </c>
      <c r="M32" s="33"/>
    </row>
    <row r="33" spans="1:13" x14ac:dyDescent="0.25">
      <c r="J33" s="5" t="s">
        <v>459</v>
      </c>
      <c r="K33" s="5"/>
      <c r="L33" s="21">
        <f>SUM(L21:L32)</f>
        <v>-5</v>
      </c>
      <c r="M33" s="33"/>
    </row>
    <row r="34" spans="1:13" s="104" customFormat="1" x14ac:dyDescent="0.25">
      <c r="A34" s="134" t="s">
        <v>513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</row>
  </sheetData>
  <mergeCells count="12">
    <mergeCell ref="A34:L34"/>
    <mergeCell ref="A1:L1"/>
    <mergeCell ref="D3:G3"/>
    <mergeCell ref="H3:K3"/>
    <mergeCell ref="B3:C3"/>
    <mergeCell ref="A3:A4"/>
    <mergeCell ref="L3:L4"/>
    <mergeCell ref="A19:A20"/>
    <mergeCell ref="B19:C19"/>
    <mergeCell ref="D19:G19"/>
    <mergeCell ref="H19:K19"/>
    <mergeCell ref="L19:L20"/>
  </mergeCells>
  <pageMargins left="0.7" right="0.7" top="0.75" bottom="0.75" header="0.3" footer="0.3"/>
  <pageSetup paperSize="9" orientation="landscape" r:id="rId1"/>
  <ignoredErrors>
    <ignoredError sqref="L5:L12 L14 L16 L21:L28 L30 L32" formulaRange="1"/>
    <ignoredError sqref="L13 L15 L29 L31" formula="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zoomScaleNormal="100" workbookViewId="0">
      <selection activeCell="G15" sqref="G15"/>
    </sheetView>
  </sheetViews>
  <sheetFormatPr defaultRowHeight="15" x14ac:dyDescent="0.25"/>
  <cols>
    <col min="1" max="1" width="20" bestFit="1" customWidth="1"/>
    <col min="2" max="5" width="12.28515625" customWidth="1"/>
    <col min="6" max="6" width="14.140625" customWidth="1"/>
    <col min="7" max="12" width="12.285156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503</v>
      </c>
      <c r="B2" t="s">
        <v>508</v>
      </c>
    </row>
    <row r="3" spans="1:13" ht="27.6" customHeight="1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s="48" customFormat="1" ht="102" x14ac:dyDescent="0.25">
      <c r="A4" s="137"/>
      <c r="B4" s="86" t="s">
        <v>490</v>
      </c>
      <c r="C4" s="86" t="s">
        <v>491</v>
      </c>
      <c r="D4" s="86" t="s">
        <v>521</v>
      </c>
      <c r="E4" s="86" t="s">
        <v>517</v>
      </c>
      <c r="F4" s="86" t="s">
        <v>520</v>
      </c>
      <c r="G4" s="86" t="s">
        <v>518</v>
      </c>
      <c r="H4" s="86" t="s">
        <v>492</v>
      </c>
      <c r="I4" s="86" t="s">
        <v>493</v>
      </c>
      <c r="J4" s="86" t="s">
        <v>494</v>
      </c>
      <c r="K4" s="86" t="s">
        <v>495</v>
      </c>
      <c r="L4" s="142"/>
      <c r="M4" s="111"/>
    </row>
    <row r="5" spans="1:13" ht="14.45" x14ac:dyDescent="0.3">
      <c r="A5" s="3" t="s">
        <v>1</v>
      </c>
      <c r="B5" s="8">
        <v>828</v>
      </c>
      <c r="C5" s="9">
        <v>0.14000000000000001</v>
      </c>
      <c r="D5" s="8">
        <v>1</v>
      </c>
      <c r="E5" s="8">
        <v>1</v>
      </c>
      <c r="F5" s="8">
        <v>0</v>
      </c>
      <c r="G5" s="9">
        <v>0</v>
      </c>
      <c r="H5" s="10">
        <v>0</v>
      </c>
      <c r="I5" s="15" t="s">
        <v>2</v>
      </c>
      <c r="J5" s="15" t="s">
        <v>3</v>
      </c>
      <c r="K5" s="15">
        <v>0</v>
      </c>
      <c r="L5" s="108">
        <f>SUM(D5:G5)-3</f>
        <v>-1</v>
      </c>
      <c r="M5" s="33"/>
    </row>
    <row r="6" spans="1:13" ht="14.45" x14ac:dyDescent="0.3">
      <c r="A6" s="3" t="s">
        <v>4</v>
      </c>
      <c r="B6" s="8">
        <v>117</v>
      </c>
      <c r="C6" s="9">
        <v>2.97</v>
      </c>
      <c r="D6" s="8">
        <v>0</v>
      </c>
      <c r="E6" s="8">
        <v>1</v>
      </c>
      <c r="F6" s="8">
        <v>0</v>
      </c>
      <c r="G6" s="9">
        <v>0</v>
      </c>
      <c r="H6" s="10">
        <v>0</v>
      </c>
      <c r="I6" s="15" t="s">
        <v>5</v>
      </c>
      <c r="J6" s="15" t="s">
        <v>6</v>
      </c>
      <c r="K6" s="15">
        <v>0</v>
      </c>
      <c r="L6" s="109">
        <f>SUM(D6:G6)-3</f>
        <v>-2</v>
      </c>
      <c r="M6" s="33"/>
    </row>
    <row r="7" spans="1:13" x14ac:dyDescent="0.25">
      <c r="A7" s="3" t="s">
        <v>7</v>
      </c>
      <c r="B7" s="8">
        <v>72</v>
      </c>
      <c r="C7" s="9">
        <v>2.85</v>
      </c>
      <c r="D7" s="8">
        <v>0</v>
      </c>
      <c r="E7" s="8">
        <v>0</v>
      </c>
      <c r="F7" s="8">
        <v>1</v>
      </c>
      <c r="G7" s="9">
        <v>0</v>
      </c>
      <c r="H7" s="15" t="s">
        <v>8</v>
      </c>
      <c r="I7" s="15">
        <v>0</v>
      </c>
      <c r="J7" s="15">
        <v>0</v>
      </c>
      <c r="K7" s="15">
        <v>0</v>
      </c>
      <c r="L7" s="109">
        <f t="shared" ref="L7:L14" si="0">SUM(D7:G7)-1</f>
        <v>0</v>
      </c>
      <c r="M7" s="33"/>
    </row>
    <row r="8" spans="1:13" x14ac:dyDescent="0.25">
      <c r="A8" s="3" t="s">
        <v>9</v>
      </c>
      <c r="B8" s="8">
        <v>144</v>
      </c>
      <c r="C8" s="9">
        <v>4.76</v>
      </c>
      <c r="D8" s="8">
        <v>0</v>
      </c>
      <c r="E8" s="8">
        <v>1</v>
      </c>
      <c r="F8" s="8">
        <v>0</v>
      </c>
      <c r="G8" s="9">
        <v>0</v>
      </c>
      <c r="H8" s="15" t="s">
        <v>10</v>
      </c>
      <c r="I8" s="15">
        <v>0</v>
      </c>
      <c r="J8" s="15" t="s">
        <v>11</v>
      </c>
      <c r="K8" s="15">
        <v>0</v>
      </c>
      <c r="L8" s="109">
        <f>SUM(D8:G8)-3</f>
        <v>-2</v>
      </c>
      <c r="M8" s="33"/>
    </row>
    <row r="9" spans="1:13" x14ac:dyDescent="0.25">
      <c r="A9" s="3" t="s">
        <v>12</v>
      </c>
      <c r="B9" s="8">
        <v>171</v>
      </c>
      <c r="C9" s="9">
        <v>6.45</v>
      </c>
      <c r="D9" s="8">
        <v>0</v>
      </c>
      <c r="E9" s="8">
        <v>1</v>
      </c>
      <c r="F9" s="8">
        <v>0</v>
      </c>
      <c r="G9" s="9">
        <v>0</v>
      </c>
      <c r="H9" s="15" t="s">
        <v>10</v>
      </c>
      <c r="I9" s="15" t="s">
        <v>482</v>
      </c>
      <c r="J9" s="15">
        <v>0</v>
      </c>
      <c r="K9" s="15">
        <v>0</v>
      </c>
      <c r="L9" s="109">
        <f>SUM(D9:G9)-4</f>
        <v>-3</v>
      </c>
      <c r="M9" s="33"/>
    </row>
    <row r="10" spans="1:13" x14ac:dyDescent="0.25">
      <c r="A10" s="3" t="s">
        <v>13</v>
      </c>
      <c r="B10" s="8">
        <v>54</v>
      </c>
      <c r="C10" s="9">
        <v>3.43</v>
      </c>
      <c r="D10" s="8">
        <v>0</v>
      </c>
      <c r="E10" s="8">
        <v>0</v>
      </c>
      <c r="F10" s="8">
        <v>1</v>
      </c>
      <c r="G10" s="9">
        <v>0</v>
      </c>
      <c r="H10" s="10">
        <v>0</v>
      </c>
      <c r="I10" s="15" t="s">
        <v>14</v>
      </c>
      <c r="J10" s="15">
        <v>0</v>
      </c>
      <c r="K10" s="15">
        <v>0</v>
      </c>
      <c r="L10" s="109">
        <f t="shared" si="0"/>
        <v>0</v>
      </c>
      <c r="M10" s="33"/>
    </row>
    <row r="11" spans="1:13" x14ac:dyDescent="0.25">
      <c r="A11" s="3" t="s">
        <v>15</v>
      </c>
      <c r="B11" s="8">
        <v>54</v>
      </c>
      <c r="C11" s="9">
        <v>3.85</v>
      </c>
      <c r="D11" s="8">
        <v>0</v>
      </c>
      <c r="E11" s="8">
        <v>0</v>
      </c>
      <c r="F11" s="8">
        <v>1</v>
      </c>
      <c r="G11" s="9">
        <v>0</v>
      </c>
      <c r="H11" s="10">
        <v>0</v>
      </c>
      <c r="I11" s="15" t="s">
        <v>16</v>
      </c>
      <c r="J11" s="15">
        <v>0</v>
      </c>
      <c r="K11" s="15">
        <v>0</v>
      </c>
      <c r="L11" s="109">
        <f t="shared" si="0"/>
        <v>0</v>
      </c>
      <c r="M11" s="33"/>
    </row>
    <row r="12" spans="1:13" x14ac:dyDescent="0.25">
      <c r="A12" s="3" t="s">
        <v>17</v>
      </c>
      <c r="B12" s="8">
        <v>18</v>
      </c>
      <c r="C12" s="9">
        <v>1.64</v>
      </c>
      <c r="D12" s="8">
        <v>0</v>
      </c>
      <c r="E12" s="8">
        <v>0</v>
      </c>
      <c r="F12" s="8">
        <v>0</v>
      </c>
      <c r="G12" s="9">
        <v>1</v>
      </c>
      <c r="H12" s="10">
        <v>0</v>
      </c>
      <c r="I12" s="15" t="s">
        <v>18</v>
      </c>
      <c r="J12" s="15">
        <v>0</v>
      </c>
      <c r="K12" s="15">
        <v>0</v>
      </c>
      <c r="L12" s="109">
        <f t="shared" si="0"/>
        <v>0</v>
      </c>
      <c r="M12" s="33"/>
    </row>
    <row r="13" spans="1:13" x14ac:dyDescent="0.25">
      <c r="A13" s="3" t="s">
        <v>19</v>
      </c>
      <c r="B13" s="8">
        <v>243</v>
      </c>
      <c r="C13" s="9">
        <v>3.33</v>
      </c>
      <c r="D13" s="8">
        <v>0</v>
      </c>
      <c r="E13" s="8">
        <v>1</v>
      </c>
      <c r="F13" s="8">
        <v>0</v>
      </c>
      <c r="G13" s="9">
        <v>0</v>
      </c>
      <c r="H13" s="10">
        <v>0</v>
      </c>
      <c r="I13" s="15" t="s">
        <v>20</v>
      </c>
      <c r="J13" s="15" t="s">
        <v>21</v>
      </c>
      <c r="K13" s="15">
        <v>0</v>
      </c>
      <c r="L13" s="109">
        <f>SUM(D13:G13)-2</f>
        <v>-1</v>
      </c>
      <c r="M13" s="33"/>
    </row>
    <row r="14" spans="1:13" x14ac:dyDescent="0.25">
      <c r="A14" s="4" t="s">
        <v>22</v>
      </c>
      <c r="B14" s="11">
        <v>45</v>
      </c>
      <c r="C14" s="12">
        <v>1.21</v>
      </c>
      <c r="D14" s="11">
        <v>0</v>
      </c>
      <c r="E14" s="11">
        <v>0</v>
      </c>
      <c r="F14" s="11">
        <v>1</v>
      </c>
      <c r="G14" s="12">
        <v>0</v>
      </c>
      <c r="H14" s="13">
        <v>0</v>
      </c>
      <c r="I14" s="18" t="s">
        <v>23</v>
      </c>
      <c r="J14" s="18">
        <v>0</v>
      </c>
      <c r="K14" s="18">
        <v>0</v>
      </c>
      <c r="L14" s="110">
        <f t="shared" si="0"/>
        <v>0</v>
      </c>
      <c r="M14" s="33"/>
    </row>
    <row r="15" spans="1:13" ht="14.45" x14ac:dyDescent="0.3">
      <c r="J15" s="5" t="s">
        <v>459</v>
      </c>
      <c r="K15" s="5"/>
      <c r="L15" s="25">
        <f>SUM(L5:L14)</f>
        <v>-9</v>
      </c>
      <c r="M15" s="33"/>
    </row>
    <row r="16" spans="1:13" s="84" customFormat="1" ht="18.75" x14ac:dyDescent="0.3">
      <c r="A16" s="88" t="s">
        <v>503</v>
      </c>
      <c r="B16" s="87" t="s">
        <v>509</v>
      </c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33"/>
    </row>
    <row r="17" spans="1:13" x14ac:dyDescent="0.25">
      <c r="A17" s="136" t="s">
        <v>485</v>
      </c>
      <c r="B17" s="138" t="s">
        <v>486</v>
      </c>
      <c r="C17" s="138"/>
      <c r="D17" s="138" t="s">
        <v>487</v>
      </c>
      <c r="E17" s="138"/>
      <c r="F17" s="138"/>
      <c r="G17" s="138"/>
      <c r="H17" s="138" t="s">
        <v>488</v>
      </c>
      <c r="I17" s="138"/>
      <c r="J17" s="138"/>
      <c r="K17" s="138"/>
      <c r="L17" s="141" t="s">
        <v>489</v>
      </c>
      <c r="M17" s="33"/>
    </row>
    <row r="18" spans="1:13" ht="102" x14ac:dyDescent="0.25">
      <c r="A18" s="137"/>
      <c r="B18" s="89" t="s">
        <v>490</v>
      </c>
      <c r="C18" s="89" t="s">
        <v>491</v>
      </c>
      <c r="D18" s="89" t="s">
        <v>522</v>
      </c>
      <c r="E18" s="89" t="s">
        <v>515</v>
      </c>
      <c r="F18" s="89" t="s">
        <v>519</v>
      </c>
      <c r="G18" s="89" t="s">
        <v>516</v>
      </c>
      <c r="H18" s="89" t="s">
        <v>492</v>
      </c>
      <c r="I18" s="89" t="s">
        <v>493</v>
      </c>
      <c r="J18" s="89" t="s">
        <v>494</v>
      </c>
      <c r="K18" s="89" t="s">
        <v>495</v>
      </c>
      <c r="L18" s="142"/>
      <c r="M18" s="33"/>
    </row>
    <row r="19" spans="1:13" x14ac:dyDescent="0.25">
      <c r="A19" s="3" t="s">
        <v>1</v>
      </c>
      <c r="B19" s="8">
        <v>828</v>
      </c>
      <c r="C19" s="9">
        <v>0.14000000000000001</v>
      </c>
      <c r="D19" s="8">
        <v>1</v>
      </c>
      <c r="E19" s="8">
        <v>1</v>
      </c>
      <c r="F19" s="8">
        <v>0</v>
      </c>
      <c r="G19" s="9">
        <v>0</v>
      </c>
      <c r="H19" s="10">
        <v>0</v>
      </c>
      <c r="I19" s="15" t="s">
        <v>2</v>
      </c>
      <c r="J19" s="15" t="s">
        <v>3</v>
      </c>
      <c r="K19" s="15">
        <v>0</v>
      </c>
      <c r="L19" s="108">
        <f>SUM(D19:G19)-3</f>
        <v>-1</v>
      </c>
      <c r="M19" s="33"/>
    </row>
    <row r="20" spans="1:13" x14ac:dyDescent="0.25">
      <c r="A20" s="3" t="s">
        <v>4</v>
      </c>
      <c r="B20" s="8">
        <v>117</v>
      </c>
      <c r="C20" s="9">
        <v>2.97</v>
      </c>
      <c r="D20" s="8">
        <v>0</v>
      </c>
      <c r="E20" s="8">
        <v>1</v>
      </c>
      <c r="F20" s="8">
        <v>0</v>
      </c>
      <c r="G20" s="9">
        <v>0</v>
      </c>
      <c r="H20" s="10">
        <v>0</v>
      </c>
      <c r="I20" s="15" t="s">
        <v>5</v>
      </c>
      <c r="J20" s="15" t="s">
        <v>6</v>
      </c>
      <c r="K20" s="15">
        <v>0</v>
      </c>
      <c r="L20" s="109">
        <f>SUM(D20:G20)-3</f>
        <v>-2</v>
      </c>
      <c r="M20" s="33"/>
    </row>
    <row r="21" spans="1:13" x14ac:dyDescent="0.25">
      <c r="A21" s="3" t="s">
        <v>7</v>
      </c>
      <c r="B21" s="8">
        <v>72</v>
      </c>
      <c r="C21" s="9">
        <v>2.85</v>
      </c>
      <c r="D21" s="8">
        <v>0</v>
      </c>
      <c r="E21" s="8">
        <v>0</v>
      </c>
      <c r="F21" s="8">
        <v>1</v>
      </c>
      <c r="G21" s="9">
        <v>0</v>
      </c>
      <c r="H21" s="15" t="s">
        <v>8</v>
      </c>
      <c r="I21" s="15">
        <v>0</v>
      </c>
      <c r="J21" s="15">
        <v>0</v>
      </c>
      <c r="K21" s="15">
        <v>0</v>
      </c>
      <c r="L21" s="109">
        <f>SUM(D21:G21)-1</f>
        <v>0</v>
      </c>
      <c r="M21" s="33"/>
    </row>
    <row r="22" spans="1:13" x14ac:dyDescent="0.25">
      <c r="A22" s="3" t="s">
        <v>9</v>
      </c>
      <c r="B22" s="8">
        <v>144</v>
      </c>
      <c r="C22" s="9">
        <v>4.76</v>
      </c>
      <c r="D22" s="8">
        <v>0</v>
      </c>
      <c r="E22" s="8">
        <v>1</v>
      </c>
      <c r="F22" s="8">
        <v>0</v>
      </c>
      <c r="G22" s="9">
        <v>0</v>
      </c>
      <c r="H22" s="15" t="s">
        <v>10</v>
      </c>
      <c r="I22" s="15">
        <v>0</v>
      </c>
      <c r="J22" s="15" t="s">
        <v>11</v>
      </c>
      <c r="K22" s="15">
        <v>0</v>
      </c>
      <c r="L22" s="109">
        <f>SUM(D22:G22)-3</f>
        <v>-2</v>
      </c>
      <c r="M22" s="33"/>
    </row>
    <row r="23" spans="1:13" x14ac:dyDescent="0.25">
      <c r="A23" s="3" t="s">
        <v>12</v>
      </c>
      <c r="B23" s="8">
        <v>171</v>
      </c>
      <c r="C23" s="9">
        <v>6.45</v>
      </c>
      <c r="D23" s="8">
        <v>0</v>
      </c>
      <c r="E23" s="8">
        <v>1</v>
      </c>
      <c r="F23" s="8">
        <v>0</v>
      </c>
      <c r="G23" s="9">
        <v>0</v>
      </c>
      <c r="H23" s="15" t="s">
        <v>10</v>
      </c>
      <c r="I23" s="15" t="s">
        <v>482</v>
      </c>
      <c r="J23" s="15">
        <v>0</v>
      </c>
      <c r="K23" s="15">
        <v>0</v>
      </c>
      <c r="L23" s="109">
        <f>SUM(D23:G23)-4</f>
        <v>-3</v>
      </c>
      <c r="M23" s="33"/>
    </row>
    <row r="24" spans="1:13" x14ac:dyDescent="0.25">
      <c r="A24" s="3" t="s">
        <v>13</v>
      </c>
      <c r="B24" s="8">
        <v>54</v>
      </c>
      <c r="C24" s="9">
        <v>3.43</v>
      </c>
      <c r="D24" s="8">
        <v>0</v>
      </c>
      <c r="E24" s="8">
        <v>0</v>
      </c>
      <c r="F24" s="8">
        <v>1</v>
      </c>
      <c r="G24" s="9">
        <v>0</v>
      </c>
      <c r="H24" s="10">
        <v>0</v>
      </c>
      <c r="I24" s="15" t="s">
        <v>14</v>
      </c>
      <c r="J24" s="15">
        <v>0</v>
      </c>
      <c r="K24" s="15">
        <v>0</v>
      </c>
      <c r="L24" s="109">
        <f>SUM(D24:G24)-1</f>
        <v>0</v>
      </c>
      <c r="M24" s="33"/>
    </row>
    <row r="25" spans="1:13" x14ac:dyDescent="0.25">
      <c r="A25" s="3" t="s">
        <v>15</v>
      </c>
      <c r="B25" s="8">
        <v>54</v>
      </c>
      <c r="C25" s="9">
        <v>3.85</v>
      </c>
      <c r="D25" s="8">
        <v>0</v>
      </c>
      <c r="E25" s="8">
        <v>0</v>
      </c>
      <c r="F25" s="8">
        <v>1</v>
      </c>
      <c r="G25" s="9">
        <v>0</v>
      </c>
      <c r="H25" s="10">
        <v>0</v>
      </c>
      <c r="I25" s="15" t="s">
        <v>16</v>
      </c>
      <c r="J25" s="15">
        <v>0</v>
      </c>
      <c r="K25" s="15">
        <v>0</v>
      </c>
      <c r="L25" s="109">
        <f>SUM(D25:G25)-1</f>
        <v>0</v>
      </c>
      <c r="M25" s="33"/>
    </row>
    <row r="26" spans="1:13" x14ac:dyDescent="0.25">
      <c r="A26" s="3" t="s">
        <v>17</v>
      </c>
      <c r="B26" s="8">
        <v>18</v>
      </c>
      <c r="C26" s="9">
        <v>1.64</v>
      </c>
      <c r="D26" s="8">
        <v>0</v>
      </c>
      <c r="E26" s="8">
        <v>0</v>
      </c>
      <c r="F26" s="8">
        <v>0</v>
      </c>
      <c r="G26" s="9">
        <v>1</v>
      </c>
      <c r="H26" s="10">
        <v>0</v>
      </c>
      <c r="I26" s="15" t="s">
        <v>18</v>
      </c>
      <c r="J26" s="15">
        <v>0</v>
      </c>
      <c r="K26" s="15">
        <v>0</v>
      </c>
      <c r="L26" s="109">
        <f>SUM(D26:G26)-1</f>
        <v>0</v>
      </c>
      <c r="M26" s="33"/>
    </row>
    <row r="27" spans="1:13" x14ac:dyDescent="0.25">
      <c r="A27" s="3" t="s">
        <v>19</v>
      </c>
      <c r="B27" s="8">
        <v>243</v>
      </c>
      <c r="C27" s="9">
        <v>3.33</v>
      </c>
      <c r="D27" s="8">
        <v>0</v>
      </c>
      <c r="E27" s="8">
        <v>1</v>
      </c>
      <c r="F27" s="8">
        <v>0</v>
      </c>
      <c r="G27" s="9">
        <v>0</v>
      </c>
      <c r="H27" s="10">
        <v>0</v>
      </c>
      <c r="I27" s="15" t="s">
        <v>20</v>
      </c>
      <c r="J27" s="15" t="s">
        <v>21</v>
      </c>
      <c r="K27" s="15">
        <v>0</v>
      </c>
      <c r="L27" s="109">
        <f>SUM(D27:G27)-2</f>
        <v>-1</v>
      </c>
      <c r="M27" s="33"/>
    </row>
    <row r="28" spans="1:13" ht="28.5" customHeight="1" x14ac:dyDescent="0.25">
      <c r="A28" s="4" t="s">
        <v>22</v>
      </c>
      <c r="B28" s="11">
        <v>45</v>
      </c>
      <c r="C28" s="12">
        <v>1.21</v>
      </c>
      <c r="D28" s="27">
        <v>0</v>
      </c>
      <c r="E28" s="27">
        <v>0</v>
      </c>
      <c r="F28" s="27">
        <v>1</v>
      </c>
      <c r="G28" s="28">
        <v>0</v>
      </c>
      <c r="H28" s="13">
        <v>0</v>
      </c>
      <c r="I28" s="18" t="s">
        <v>23</v>
      </c>
      <c r="J28" s="18">
        <v>0</v>
      </c>
      <c r="K28" s="18">
        <v>0</v>
      </c>
      <c r="L28" s="110">
        <f>SUM(D28:G28)-1</f>
        <v>0</v>
      </c>
      <c r="M28" s="33"/>
    </row>
    <row r="29" spans="1:13" x14ac:dyDescent="0.25">
      <c r="J29" s="5" t="s">
        <v>459</v>
      </c>
      <c r="K29" s="5"/>
      <c r="L29" s="25">
        <f>SUM(L19:L28)</f>
        <v>-9</v>
      </c>
      <c r="M29" s="33"/>
    </row>
    <row r="30" spans="1:13" s="104" customFormat="1" ht="32.25" customHeight="1" x14ac:dyDescent="0.25">
      <c r="A30" s="134" t="s">
        <v>513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</sheetData>
  <mergeCells count="12">
    <mergeCell ref="A30:L30"/>
    <mergeCell ref="A1:L1"/>
    <mergeCell ref="D3:G3"/>
    <mergeCell ref="H3:K3"/>
    <mergeCell ref="B3:C3"/>
    <mergeCell ref="A3:A4"/>
    <mergeCell ref="L3:L4"/>
    <mergeCell ref="A17:A18"/>
    <mergeCell ref="B17:C17"/>
    <mergeCell ref="D17:G17"/>
    <mergeCell ref="H17:K17"/>
    <mergeCell ref="L17:L18"/>
  </mergeCells>
  <pageMargins left="0.7" right="0.7" top="0.75" bottom="0.75" header="0.3" footer="0.3"/>
  <pageSetup paperSize="9" orientation="landscape" r:id="rId1"/>
  <ignoredErrors>
    <ignoredError sqref="L5:L6 L14 L8:L9 L19:L20 L22:L23 L28 L10:L12 L24:L26" formulaRange="1"/>
    <ignoredError sqref="L13 L7 L21 L27" formula="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zoomScaleNormal="100" workbookViewId="0">
      <selection activeCell="G20" sqref="G20"/>
    </sheetView>
  </sheetViews>
  <sheetFormatPr defaultRowHeight="15" x14ac:dyDescent="0.25"/>
  <cols>
    <col min="1" max="1" width="24.5703125" bestFit="1" customWidth="1"/>
    <col min="2" max="12" width="13.42578125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502</v>
      </c>
      <c r="B2" t="s">
        <v>508</v>
      </c>
    </row>
    <row r="3" spans="1:13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s="48" customFormat="1" ht="102" x14ac:dyDescent="0.25">
      <c r="A4" s="137"/>
      <c r="B4" s="86" t="s">
        <v>490</v>
      </c>
      <c r="C4" s="86" t="s">
        <v>491</v>
      </c>
      <c r="D4" s="86" t="s">
        <v>521</v>
      </c>
      <c r="E4" s="86" t="s">
        <v>517</v>
      </c>
      <c r="F4" s="86" t="s">
        <v>520</v>
      </c>
      <c r="G4" s="86" t="s">
        <v>518</v>
      </c>
      <c r="H4" s="86" t="s">
        <v>492</v>
      </c>
      <c r="I4" s="86" t="s">
        <v>493</v>
      </c>
      <c r="J4" s="86" t="s">
        <v>494</v>
      </c>
      <c r="K4" s="86" t="s">
        <v>495</v>
      </c>
      <c r="L4" s="142"/>
      <c r="M4" s="111"/>
    </row>
    <row r="5" spans="1:13" ht="14.45" x14ac:dyDescent="0.3">
      <c r="A5" s="3" t="s">
        <v>182</v>
      </c>
      <c r="B5" s="8">
        <v>252</v>
      </c>
      <c r="C5" s="38">
        <v>2.31</v>
      </c>
      <c r="D5" s="8">
        <v>0</v>
      </c>
      <c r="E5" s="8">
        <v>1</v>
      </c>
      <c r="F5" s="8">
        <v>0</v>
      </c>
      <c r="G5" s="9">
        <v>0</v>
      </c>
      <c r="H5" s="15" t="s">
        <v>193</v>
      </c>
      <c r="I5" s="15">
        <v>0</v>
      </c>
      <c r="J5" s="15">
        <v>0</v>
      </c>
      <c r="K5" s="15">
        <v>0</v>
      </c>
      <c r="L5" s="108">
        <f>SUM(D5:G5)-1</f>
        <v>0</v>
      </c>
      <c r="M5" s="33"/>
    </row>
    <row r="6" spans="1:13" ht="14.45" x14ac:dyDescent="0.3">
      <c r="A6" s="3" t="s">
        <v>183</v>
      </c>
      <c r="B6" s="8">
        <v>423</v>
      </c>
      <c r="C6" s="38">
        <v>4.4800000000000004</v>
      </c>
      <c r="D6" s="8">
        <v>0</v>
      </c>
      <c r="E6" s="8">
        <v>1</v>
      </c>
      <c r="F6" s="8">
        <v>0</v>
      </c>
      <c r="G6" s="9">
        <v>0</v>
      </c>
      <c r="H6" s="15" t="s">
        <v>194</v>
      </c>
      <c r="I6" s="15">
        <v>0</v>
      </c>
      <c r="J6" s="15" t="s">
        <v>195</v>
      </c>
      <c r="K6" s="15">
        <v>0</v>
      </c>
      <c r="L6" s="109">
        <f>SUM(D6:G6)-2</f>
        <v>-1</v>
      </c>
      <c r="M6" s="33"/>
    </row>
    <row r="7" spans="1:13" x14ac:dyDescent="0.25">
      <c r="A7" s="3" t="s">
        <v>184</v>
      </c>
      <c r="B7" s="8">
        <v>189</v>
      </c>
      <c r="C7" s="38">
        <v>0.13</v>
      </c>
      <c r="D7" s="8">
        <v>0</v>
      </c>
      <c r="E7" s="8">
        <v>1</v>
      </c>
      <c r="F7" s="8">
        <v>0</v>
      </c>
      <c r="G7" s="9">
        <v>0</v>
      </c>
      <c r="H7" s="15" t="s">
        <v>196</v>
      </c>
      <c r="I7" s="15">
        <v>0</v>
      </c>
      <c r="J7" s="15">
        <v>0</v>
      </c>
      <c r="K7" s="15">
        <v>0</v>
      </c>
      <c r="L7" s="109">
        <f>SUM(D7:G7)-1</f>
        <v>0</v>
      </c>
      <c r="M7" s="33"/>
    </row>
    <row r="8" spans="1:13" x14ac:dyDescent="0.25">
      <c r="A8" s="3" t="s">
        <v>185</v>
      </c>
      <c r="B8" s="8">
        <v>162</v>
      </c>
      <c r="C8" s="38">
        <v>4.46</v>
      </c>
      <c r="D8" s="8">
        <v>0</v>
      </c>
      <c r="E8" s="8">
        <v>1</v>
      </c>
      <c r="F8" s="8">
        <v>0</v>
      </c>
      <c r="G8" s="9">
        <v>0</v>
      </c>
      <c r="H8" s="10">
        <v>0</v>
      </c>
      <c r="I8" s="15" t="s">
        <v>197</v>
      </c>
      <c r="J8" s="15">
        <v>0</v>
      </c>
      <c r="K8" s="15">
        <v>0</v>
      </c>
      <c r="L8" s="109">
        <f>SUM(D8:G8)-2</f>
        <v>-1</v>
      </c>
      <c r="M8" s="33"/>
    </row>
    <row r="9" spans="1:13" x14ac:dyDescent="0.25">
      <c r="A9" s="3" t="s">
        <v>186</v>
      </c>
      <c r="B9" s="8">
        <v>144</v>
      </c>
      <c r="C9" s="38">
        <v>2.85</v>
      </c>
      <c r="D9" s="8">
        <v>0</v>
      </c>
      <c r="E9" s="8">
        <v>1</v>
      </c>
      <c r="F9" s="8">
        <v>0</v>
      </c>
      <c r="G9" s="9">
        <v>0</v>
      </c>
      <c r="H9" s="10" t="s">
        <v>198</v>
      </c>
      <c r="I9" s="15" t="s">
        <v>199</v>
      </c>
      <c r="J9" s="15" t="s">
        <v>200</v>
      </c>
      <c r="K9" s="15">
        <v>0</v>
      </c>
      <c r="L9" s="109">
        <f>SUM(D9:G9)-3</f>
        <v>-2</v>
      </c>
      <c r="M9" s="33"/>
    </row>
    <row r="10" spans="1:13" x14ac:dyDescent="0.25">
      <c r="A10" s="3" t="s">
        <v>187</v>
      </c>
      <c r="B10" s="8">
        <v>153</v>
      </c>
      <c r="C10" s="38">
        <v>0.14000000000000001</v>
      </c>
      <c r="D10" s="8">
        <v>0</v>
      </c>
      <c r="E10" s="8">
        <v>1</v>
      </c>
      <c r="F10" s="8">
        <v>0</v>
      </c>
      <c r="G10" s="9">
        <v>0</v>
      </c>
      <c r="H10" s="10">
        <v>0</v>
      </c>
      <c r="I10" s="15" t="s">
        <v>201</v>
      </c>
      <c r="J10" s="15" t="s">
        <v>90</v>
      </c>
      <c r="K10" s="15">
        <v>0</v>
      </c>
      <c r="L10" s="109">
        <f>SUM(D10:G10)-2</f>
        <v>-1</v>
      </c>
      <c r="M10" s="33"/>
    </row>
    <row r="11" spans="1:13" x14ac:dyDescent="0.25">
      <c r="A11" s="3" t="s">
        <v>356</v>
      </c>
      <c r="B11" s="8">
        <v>1476</v>
      </c>
      <c r="C11" s="38">
        <v>1.61</v>
      </c>
      <c r="D11" s="8">
        <v>2</v>
      </c>
      <c r="E11" s="8">
        <v>1</v>
      </c>
      <c r="F11" s="8">
        <v>0</v>
      </c>
      <c r="G11" s="9">
        <v>0</v>
      </c>
      <c r="H11" s="10" t="s">
        <v>375</v>
      </c>
      <c r="I11" s="15" t="s">
        <v>202</v>
      </c>
      <c r="J11" s="15">
        <v>0</v>
      </c>
      <c r="K11" s="15">
        <v>0</v>
      </c>
      <c r="L11" s="109">
        <f>SUM(D11:G11)-5</f>
        <v>-2</v>
      </c>
      <c r="M11" s="33"/>
    </row>
    <row r="12" spans="1:13" x14ac:dyDescent="0.25">
      <c r="A12" s="3" t="s">
        <v>204</v>
      </c>
      <c r="B12" s="8">
        <v>108</v>
      </c>
      <c r="C12" s="38">
        <v>2.19</v>
      </c>
      <c r="D12" s="8">
        <v>0</v>
      </c>
      <c r="E12" s="8">
        <v>1</v>
      </c>
      <c r="F12" s="8">
        <v>0</v>
      </c>
      <c r="G12" s="9">
        <v>0</v>
      </c>
      <c r="H12" s="10">
        <v>0</v>
      </c>
      <c r="I12" s="15" t="s">
        <v>203</v>
      </c>
      <c r="J12" s="15">
        <v>0</v>
      </c>
      <c r="K12" s="15">
        <v>0</v>
      </c>
      <c r="L12" s="109">
        <f>SUM(D12:G12)-1</f>
        <v>0</v>
      </c>
      <c r="M12" s="33"/>
    </row>
    <row r="13" spans="1:13" x14ac:dyDescent="0.25">
      <c r="A13" s="3" t="s">
        <v>188</v>
      </c>
      <c r="B13" s="8">
        <v>288</v>
      </c>
      <c r="C13" s="38">
        <v>2.12</v>
      </c>
      <c r="D13" s="8">
        <v>0</v>
      </c>
      <c r="E13" s="8">
        <v>1</v>
      </c>
      <c r="F13" s="8">
        <v>0</v>
      </c>
      <c r="G13" s="9">
        <v>0</v>
      </c>
      <c r="H13" s="10">
        <v>0</v>
      </c>
      <c r="I13" s="15" t="s">
        <v>205</v>
      </c>
      <c r="J13" s="15">
        <v>0</v>
      </c>
      <c r="K13" s="15">
        <v>0</v>
      </c>
      <c r="L13" s="109">
        <f>SUM(D13:G13)-2</f>
        <v>-1</v>
      </c>
      <c r="M13" s="33"/>
    </row>
    <row r="14" spans="1:13" x14ac:dyDescent="0.25">
      <c r="A14" s="3" t="s">
        <v>189</v>
      </c>
      <c r="B14" s="8">
        <v>369</v>
      </c>
      <c r="C14" s="38">
        <v>2.73</v>
      </c>
      <c r="D14" s="8">
        <v>0</v>
      </c>
      <c r="E14" s="8">
        <v>1</v>
      </c>
      <c r="F14" s="8">
        <v>0</v>
      </c>
      <c r="G14" s="9">
        <v>0</v>
      </c>
      <c r="H14" s="15" t="s">
        <v>206</v>
      </c>
      <c r="I14" s="15" t="s">
        <v>207</v>
      </c>
      <c r="J14" s="15">
        <v>0</v>
      </c>
      <c r="K14" s="15">
        <v>0</v>
      </c>
      <c r="L14" s="109">
        <f>SUM(D14:G14)-2</f>
        <v>-1</v>
      </c>
      <c r="M14" s="33"/>
    </row>
    <row r="15" spans="1:13" x14ac:dyDescent="0.25">
      <c r="A15" s="3" t="s">
        <v>190</v>
      </c>
      <c r="B15" s="8">
        <v>648</v>
      </c>
      <c r="C15" s="38">
        <v>3.35</v>
      </c>
      <c r="D15" s="8">
        <v>0</v>
      </c>
      <c r="E15" s="8">
        <v>2</v>
      </c>
      <c r="F15" s="8">
        <v>0</v>
      </c>
      <c r="G15" s="9">
        <v>0</v>
      </c>
      <c r="H15" s="15" t="s">
        <v>208</v>
      </c>
      <c r="I15" s="15" t="s">
        <v>209</v>
      </c>
      <c r="J15" s="15">
        <v>0</v>
      </c>
      <c r="K15" s="15">
        <v>0</v>
      </c>
      <c r="L15" s="109">
        <f>SUM(D15:G15)-4</f>
        <v>-2</v>
      </c>
      <c r="M15" s="33"/>
    </row>
    <row r="16" spans="1:13" x14ac:dyDescent="0.25">
      <c r="A16" s="3" t="s">
        <v>210</v>
      </c>
      <c r="B16" s="8">
        <v>108</v>
      </c>
      <c r="C16" s="38">
        <v>4.6500000000000004</v>
      </c>
      <c r="D16" s="8">
        <v>0</v>
      </c>
      <c r="E16" s="8">
        <v>1</v>
      </c>
      <c r="F16" s="8">
        <v>0</v>
      </c>
      <c r="G16" s="9">
        <v>0</v>
      </c>
      <c r="H16" s="10">
        <v>0</v>
      </c>
      <c r="I16" s="15" t="s">
        <v>118</v>
      </c>
      <c r="J16" s="15">
        <v>0</v>
      </c>
      <c r="K16" s="15">
        <v>0</v>
      </c>
      <c r="L16" s="109">
        <f>SUM(D16:G16)-1</f>
        <v>0</v>
      </c>
      <c r="M16" s="33"/>
    </row>
    <row r="17" spans="1:13" x14ac:dyDescent="0.25">
      <c r="A17" s="3" t="s">
        <v>191</v>
      </c>
      <c r="B17" s="8">
        <v>495</v>
      </c>
      <c r="C17" s="38">
        <v>6.18</v>
      </c>
      <c r="D17" s="8">
        <v>0</v>
      </c>
      <c r="E17" s="8">
        <v>2</v>
      </c>
      <c r="F17" s="8">
        <v>0</v>
      </c>
      <c r="G17" s="9">
        <v>0</v>
      </c>
      <c r="H17" s="15" t="s">
        <v>211</v>
      </c>
      <c r="I17" s="15" t="s">
        <v>212</v>
      </c>
      <c r="J17" s="15">
        <v>0</v>
      </c>
      <c r="K17" s="15">
        <v>0</v>
      </c>
      <c r="L17" s="109">
        <f>SUM(D17:G17)-3</f>
        <v>-1</v>
      </c>
      <c r="M17" s="33"/>
    </row>
    <row r="18" spans="1:13" x14ac:dyDescent="0.25">
      <c r="A18" s="3" t="s">
        <v>214</v>
      </c>
      <c r="B18" s="8">
        <v>90</v>
      </c>
      <c r="C18" s="38">
        <v>2.98</v>
      </c>
      <c r="D18" s="8">
        <v>0</v>
      </c>
      <c r="E18" s="8">
        <v>0</v>
      </c>
      <c r="F18" s="8">
        <v>1</v>
      </c>
      <c r="G18" s="9">
        <v>0</v>
      </c>
      <c r="H18" s="10">
        <v>0</v>
      </c>
      <c r="I18" s="15" t="s">
        <v>213</v>
      </c>
      <c r="J18" s="15">
        <v>0</v>
      </c>
      <c r="K18" s="15">
        <v>0</v>
      </c>
      <c r="L18" s="109">
        <f>SUM(D18:G18)-1</f>
        <v>0</v>
      </c>
      <c r="M18" s="33"/>
    </row>
    <row r="19" spans="1:13" x14ac:dyDescent="0.25">
      <c r="A19" s="4" t="s">
        <v>192</v>
      </c>
      <c r="B19" s="11">
        <v>333</v>
      </c>
      <c r="C19" s="39">
        <v>5.8</v>
      </c>
      <c r="D19" s="11">
        <v>0</v>
      </c>
      <c r="E19" s="11">
        <v>1</v>
      </c>
      <c r="F19" s="11">
        <v>0</v>
      </c>
      <c r="G19" s="12">
        <v>0</v>
      </c>
      <c r="H19" s="13" t="s">
        <v>215</v>
      </c>
      <c r="I19" s="18" t="s">
        <v>216</v>
      </c>
      <c r="J19" s="18">
        <v>0</v>
      </c>
      <c r="K19" s="18">
        <v>0</v>
      </c>
      <c r="L19" s="110">
        <f>SUM(D19:G19)-3</f>
        <v>-2</v>
      </c>
      <c r="M19" s="33"/>
    </row>
    <row r="20" spans="1:13" ht="14.45" x14ac:dyDescent="0.3">
      <c r="B20" s="14"/>
      <c r="C20" s="14"/>
      <c r="D20" s="14"/>
      <c r="E20" s="14"/>
      <c r="F20" s="14"/>
      <c r="G20" s="14"/>
      <c r="H20" s="14"/>
      <c r="I20" s="14"/>
      <c r="J20" s="26" t="s">
        <v>459</v>
      </c>
      <c r="K20" s="26"/>
      <c r="L20" s="21">
        <f>SUM(L5:L19)</f>
        <v>-14</v>
      </c>
      <c r="M20" s="33"/>
    </row>
    <row r="21" spans="1:13" s="81" customFormat="1" ht="18.75" x14ac:dyDescent="0.3">
      <c r="A21" s="85" t="s">
        <v>502</v>
      </c>
      <c r="B21" s="84" t="s">
        <v>509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33"/>
    </row>
    <row r="22" spans="1:13" x14ac:dyDescent="0.25">
      <c r="A22" s="136" t="s">
        <v>485</v>
      </c>
      <c r="B22" s="138" t="s">
        <v>486</v>
      </c>
      <c r="C22" s="138"/>
      <c r="D22" s="138" t="s">
        <v>487</v>
      </c>
      <c r="E22" s="138"/>
      <c r="F22" s="138"/>
      <c r="G22" s="138"/>
      <c r="H22" s="138" t="s">
        <v>488</v>
      </c>
      <c r="I22" s="138"/>
      <c r="J22" s="138"/>
      <c r="K22" s="138"/>
      <c r="L22" s="141" t="s">
        <v>489</v>
      </c>
      <c r="M22" s="33"/>
    </row>
    <row r="23" spans="1:13" ht="102" x14ac:dyDescent="0.25">
      <c r="A23" s="137"/>
      <c r="B23" s="86" t="s">
        <v>490</v>
      </c>
      <c r="C23" s="86" t="s">
        <v>491</v>
      </c>
      <c r="D23" s="86" t="s">
        <v>522</v>
      </c>
      <c r="E23" s="86" t="s">
        <v>515</v>
      </c>
      <c r="F23" s="86" t="s">
        <v>519</v>
      </c>
      <c r="G23" s="86" t="s">
        <v>516</v>
      </c>
      <c r="H23" s="86" t="s">
        <v>492</v>
      </c>
      <c r="I23" s="86" t="s">
        <v>493</v>
      </c>
      <c r="J23" s="86" t="s">
        <v>494</v>
      </c>
      <c r="K23" s="86" t="s">
        <v>495</v>
      </c>
      <c r="L23" s="142"/>
      <c r="M23" s="33"/>
    </row>
    <row r="24" spans="1:13" x14ac:dyDescent="0.25">
      <c r="A24" s="3" t="s">
        <v>182</v>
      </c>
      <c r="B24" s="8">
        <v>252</v>
      </c>
      <c r="C24" s="38">
        <v>2.31</v>
      </c>
      <c r="D24" s="8">
        <v>0</v>
      </c>
      <c r="E24" s="8">
        <v>1</v>
      </c>
      <c r="F24" s="8">
        <v>0</v>
      </c>
      <c r="G24" s="9">
        <v>0</v>
      </c>
      <c r="H24" s="15" t="s">
        <v>193</v>
      </c>
      <c r="I24" s="15">
        <v>0</v>
      </c>
      <c r="J24" s="15">
        <v>0</v>
      </c>
      <c r="K24" s="15">
        <v>0</v>
      </c>
      <c r="L24" s="108">
        <f>SUM(D24:G24)-1</f>
        <v>0</v>
      </c>
      <c r="M24" s="33"/>
    </row>
    <row r="25" spans="1:13" x14ac:dyDescent="0.25">
      <c r="A25" s="3" t="s">
        <v>183</v>
      </c>
      <c r="B25" s="8">
        <v>423</v>
      </c>
      <c r="C25" s="38">
        <v>4.4800000000000004</v>
      </c>
      <c r="D25" s="8">
        <v>0</v>
      </c>
      <c r="E25" s="8">
        <v>2</v>
      </c>
      <c r="F25" s="8">
        <v>0</v>
      </c>
      <c r="G25" s="9">
        <v>0</v>
      </c>
      <c r="H25" s="15" t="s">
        <v>194</v>
      </c>
      <c r="I25" s="15">
        <v>0</v>
      </c>
      <c r="J25" s="15" t="s">
        <v>195</v>
      </c>
      <c r="K25" s="15">
        <v>0</v>
      </c>
      <c r="L25" s="109">
        <f>SUM(D25:G25)-2</f>
        <v>0</v>
      </c>
      <c r="M25" s="33"/>
    </row>
    <row r="26" spans="1:13" x14ac:dyDescent="0.25">
      <c r="A26" s="3" t="s">
        <v>184</v>
      </c>
      <c r="B26" s="8">
        <v>189</v>
      </c>
      <c r="C26" s="38">
        <v>0.13</v>
      </c>
      <c r="D26" s="8">
        <v>0</v>
      </c>
      <c r="E26" s="8">
        <v>1</v>
      </c>
      <c r="F26" s="8">
        <v>0</v>
      </c>
      <c r="G26" s="9">
        <v>0</v>
      </c>
      <c r="H26" s="15" t="s">
        <v>196</v>
      </c>
      <c r="I26" s="15">
        <v>0</v>
      </c>
      <c r="J26" s="15">
        <v>0</v>
      </c>
      <c r="K26" s="15">
        <v>0</v>
      </c>
      <c r="L26" s="109">
        <f>SUM(D26:G26)-1</f>
        <v>0</v>
      </c>
      <c r="M26" s="33"/>
    </row>
    <row r="27" spans="1:13" x14ac:dyDescent="0.25">
      <c r="A27" s="3" t="s">
        <v>185</v>
      </c>
      <c r="B27" s="8">
        <v>162</v>
      </c>
      <c r="C27" s="38">
        <v>4.46</v>
      </c>
      <c r="D27" s="8">
        <v>0</v>
      </c>
      <c r="E27" s="8">
        <v>1</v>
      </c>
      <c r="F27" s="8">
        <v>0</v>
      </c>
      <c r="G27" s="9">
        <v>0</v>
      </c>
      <c r="H27" s="10">
        <v>0</v>
      </c>
      <c r="I27" s="15" t="s">
        <v>197</v>
      </c>
      <c r="J27" s="15">
        <v>0</v>
      </c>
      <c r="K27" s="15">
        <v>0</v>
      </c>
      <c r="L27" s="109">
        <f>SUM(D27:G27)-2</f>
        <v>-1</v>
      </c>
      <c r="M27" s="33"/>
    </row>
    <row r="28" spans="1:13" x14ac:dyDescent="0.25">
      <c r="A28" s="3" t="s">
        <v>186</v>
      </c>
      <c r="B28" s="8">
        <v>144</v>
      </c>
      <c r="C28" s="38">
        <v>2.85</v>
      </c>
      <c r="D28" s="8">
        <v>0</v>
      </c>
      <c r="E28" s="8">
        <v>1</v>
      </c>
      <c r="F28" s="8">
        <v>0</v>
      </c>
      <c r="G28" s="9">
        <v>0</v>
      </c>
      <c r="H28" s="10" t="s">
        <v>198</v>
      </c>
      <c r="I28" s="15" t="s">
        <v>199</v>
      </c>
      <c r="J28" s="15" t="s">
        <v>200</v>
      </c>
      <c r="K28" s="15">
        <v>0</v>
      </c>
      <c r="L28" s="109">
        <f>SUM(D28:G28)-3</f>
        <v>-2</v>
      </c>
      <c r="M28" s="33"/>
    </row>
    <row r="29" spans="1:13" x14ac:dyDescent="0.25">
      <c r="A29" s="3" t="s">
        <v>187</v>
      </c>
      <c r="B29" s="8">
        <v>153</v>
      </c>
      <c r="C29" s="38">
        <v>0.14000000000000001</v>
      </c>
      <c r="D29" s="8">
        <v>0</v>
      </c>
      <c r="E29" s="8">
        <v>1</v>
      </c>
      <c r="F29" s="8">
        <v>0</v>
      </c>
      <c r="G29" s="9">
        <v>0</v>
      </c>
      <c r="H29" s="10">
        <v>0</v>
      </c>
      <c r="I29" s="15" t="s">
        <v>201</v>
      </c>
      <c r="J29" s="15" t="s">
        <v>90</v>
      </c>
      <c r="K29" s="15">
        <v>0</v>
      </c>
      <c r="L29" s="109">
        <f>SUM(D29:G29)-2</f>
        <v>-1</v>
      </c>
      <c r="M29" s="33"/>
    </row>
    <row r="30" spans="1:13" x14ac:dyDescent="0.25">
      <c r="A30" s="3" t="s">
        <v>356</v>
      </c>
      <c r="B30" s="8">
        <v>1476</v>
      </c>
      <c r="C30" s="38">
        <v>1.61</v>
      </c>
      <c r="D30" s="8">
        <v>2</v>
      </c>
      <c r="E30" s="8">
        <v>1</v>
      </c>
      <c r="F30" s="8">
        <v>0</v>
      </c>
      <c r="G30" s="9">
        <v>0</v>
      </c>
      <c r="H30" s="10" t="s">
        <v>375</v>
      </c>
      <c r="I30" s="15" t="s">
        <v>202</v>
      </c>
      <c r="J30" s="15">
        <v>0</v>
      </c>
      <c r="K30" s="15">
        <v>0</v>
      </c>
      <c r="L30" s="109">
        <f>SUM(D30:G30)-5</f>
        <v>-2</v>
      </c>
      <c r="M30" s="33"/>
    </row>
    <row r="31" spans="1:13" x14ac:dyDescent="0.25">
      <c r="A31" s="3" t="s">
        <v>204</v>
      </c>
      <c r="B31" s="8">
        <v>108</v>
      </c>
      <c r="C31" s="38">
        <v>2.19</v>
      </c>
      <c r="D31" s="8">
        <v>0</v>
      </c>
      <c r="E31" s="8">
        <v>1</v>
      </c>
      <c r="F31" s="8">
        <v>0</v>
      </c>
      <c r="G31" s="9">
        <v>0</v>
      </c>
      <c r="H31" s="10">
        <v>0</v>
      </c>
      <c r="I31" s="15" t="s">
        <v>203</v>
      </c>
      <c r="J31" s="15">
        <v>0</v>
      </c>
      <c r="K31" s="15">
        <v>0</v>
      </c>
      <c r="L31" s="109">
        <f>SUM(D31:G31)-1</f>
        <v>0</v>
      </c>
      <c r="M31" s="33"/>
    </row>
    <row r="32" spans="1:13" x14ac:dyDescent="0.25">
      <c r="A32" s="3" t="s">
        <v>188</v>
      </c>
      <c r="B32" s="8">
        <v>288</v>
      </c>
      <c r="C32" s="38">
        <v>2.12</v>
      </c>
      <c r="D32" s="8">
        <v>0</v>
      </c>
      <c r="E32" s="8">
        <v>1</v>
      </c>
      <c r="F32" s="8">
        <v>0</v>
      </c>
      <c r="G32" s="9">
        <v>0</v>
      </c>
      <c r="H32" s="10">
        <v>0</v>
      </c>
      <c r="I32" s="15" t="s">
        <v>205</v>
      </c>
      <c r="J32" s="15">
        <v>0</v>
      </c>
      <c r="K32" s="15">
        <v>0</v>
      </c>
      <c r="L32" s="109">
        <f>SUM(D32:G32)-2</f>
        <v>-1</v>
      </c>
      <c r="M32" s="33"/>
    </row>
    <row r="33" spans="1:13" x14ac:dyDescent="0.25">
      <c r="A33" s="3" t="s">
        <v>189</v>
      </c>
      <c r="B33" s="8">
        <v>369</v>
      </c>
      <c r="C33" s="38">
        <v>2.73</v>
      </c>
      <c r="D33" s="8">
        <v>0</v>
      </c>
      <c r="E33" s="8">
        <v>1</v>
      </c>
      <c r="F33" s="8">
        <v>0</v>
      </c>
      <c r="G33" s="9">
        <v>0</v>
      </c>
      <c r="H33" s="15" t="s">
        <v>206</v>
      </c>
      <c r="I33" s="15" t="s">
        <v>207</v>
      </c>
      <c r="J33" s="15">
        <v>0</v>
      </c>
      <c r="K33" s="15">
        <v>0</v>
      </c>
      <c r="L33" s="109">
        <f>SUM(D33:G33)-2</f>
        <v>-1</v>
      </c>
      <c r="M33" s="33"/>
    </row>
    <row r="34" spans="1:13" x14ac:dyDescent="0.25">
      <c r="A34" s="3" t="s">
        <v>190</v>
      </c>
      <c r="B34" s="8">
        <v>648</v>
      </c>
      <c r="C34" s="38">
        <v>3.35</v>
      </c>
      <c r="D34" s="8">
        <v>0</v>
      </c>
      <c r="E34" s="8">
        <v>2</v>
      </c>
      <c r="F34" s="8">
        <v>0</v>
      </c>
      <c r="G34" s="9">
        <v>0</v>
      </c>
      <c r="H34" s="15" t="s">
        <v>208</v>
      </c>
      <c r="I34" s="15" t="s">
        <v>209</v>
      </c>
      <c r="J34" s="15">
        <v>0</v>
      </c>
      <c r="K34" s="15">
        <v>0</v>
      </c>
      <c r="L34" s="109">
        <f>SUM(D34:G34)-4</f>
        <v>-2</v>
      </c>
      <c r="M34" s="33"/>
    </row>
    <row r="35" spans="1:13" x14ac:dyDescent="0.25">
      <c r="A35" s="3" t="s">
        <v>210</v>
      </c>
      <c r="B35" s="8">
        <v>108</v>
      </c>
      <c r="C35" s="38">
        <v>4.6500000000000004</v>
      </c>
      <c r="D35" s="8">
        <v>0</v>
      </c>
      <c r="E35" s="8">
        <v>1</v>
      </c>
      <c r="F35" s="8">
        <v>0</v>
      </c>
      <c r="G35" s="9">
        <v>0</v>
      </c>
      <c r="H35" s="10">
        <v>0</v>
      </c>
      <c r="I35" s="15" t="s">
        <v>118</v>
      </c>
      <c r="J35" s="15">
        <v>0</v>
      </c>
      <c r="K35" s="15">
        <v>0</v>
      </c>
      <c r="L35" s="109">
        <f>SUM(D35:G35)-1</f>
        <v>0</v>
      </c>
      <c r="M35" s="33"/>
    </row>
    <row r="36" spans="1:13" x14ac:dyDescent="0.25">
      <c r="A36" s="3" t="s">
        <v>191</v>
      </c>
      <c r="B36" s="8">
        <v>495</v>
      </c>
      <c r="C36" s="38">
        <v>6.18</v>
      </c>
      <c r="D36" s="8">
        <v>0</v>
      </c>
      <c r="E36" s="8">
        <v>2</v>
      </c>
      <c r="F36" s="8">
        <v>0</v>
      </c>
      <c r="G36" s="9">
        <v>0</v>
      </c>
      <c r="H36" s="15" t="s">
        <v>211</v>
      </c>
      <c r="I36" s="15" t="s">
        <v>212</v>
      </c>
      <c r="J36" s="15">
        <v>0</v>
      </c>
      <c r="K36" s="15">
        <v>0</v>
      </c>
      <c r="L36" s="109">
        <f>SUM(D36:G36)-3</f>
        <v>-1</v>
      </c>
      <c r="M36" s="33"/>
    </row>
    <row r="37" spans="1:13" x14ac:dyDescent="0.25">
      <c r="A37" s="3" t="s">
        <v>214</v>
      </c>
      <c r="B37" s="8">
        <v>90</v>
      </c>
      <c r="C37" s="38">
        <v>2.98</v>
      </c>
      <c r="D37" s="8">
        <v>0</v>
      </c>
      <c r="E37" s="8">
        <v>0</v>
      </c>
      <c r="F37" s="8">
        <v>1</v>
      </c>
      <c r="G37" s="9">
        <v>0</v>
      </c>
      <c r="H37" s="10">
        <v>0</v>
      </c>
      <c r="I37" s="15" t="s">
        <v>213</v>
      </c>
      <c r="J37" s="15">
        <v>0</v>
      </c>
      <c r="K37" s="15">
        <v>0</v>
      </c>
      <c r="L37" s="109">
        <f>SUM(D37:G37)-1</f>
        <v>0</v>
      </c>
      <c r="M37" s="33"/>
    </row>
    <row r="38" spans="1:13" x14ac:dyDescent="0.25">
      <c r="A38" s="4" t="s">
        <v>192</v>
      </c>
      <c r="B38" s="11">
        <v>333</v>
      </c>
      <c r="C38" s="39">
        <v>5.8</v>
      </c>
      <c r="D38" s="27">
        <v>0</v>
      </c>
      <c r="E38" s="27">
        <v>1</v>
      </c>
      <c r="F38" s="27">
        <v>0</v>
      </c>
      <c r="G38" s="28">
        <v>0</v>
      </c>
      <c r="H38" s="13" t="s">
        <v>215</v>
      </c>
      <c r="I38" s="18" t="s">
        <v>216</v>
      </c>
      <c r="J38" s="18">
        <v>0</v>
      </c>
      <c r="K38" s="18">
        <v>0</v>
      </c>
      <c r="L38" s="110">
        <f>SUM(D38:G38)-3</f>
        <v>-2</v>
      </c>
      <c r="M38" s="33"/>
    </row>
    <row r="39" spans="1:13" ht="18" customHeight="1" x14ac:dyDescent="0.25">
      <c r="B39" s="14"/>
      <c r="C39" s="14"/>
      <c r="D39" s="14"/>
      <c r="E39" s="14"/>
      <c r="F39" s="14"/>
      <c r="G39" s="14"/>
      <c r="H39" s="14"/>
      <c r="I39" s="14"/>
      <c r="J39" s="26" t="s">
        <v>459</v>
      </c>
      <c r="K39" s="21"/>
      <c r="L39" s="21">
        <f>SUM(L24:L38)</f>
        <v>-13</v>
      </c>
      <c r="M39" s="33"/>
    </row>
    <row r="40" spans="1:13" x14ac:dyDescent="0.25">
      <c r="A40" s="134" t="s">
        <v>357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</row>
    <row r="41" spans="1:13" s="104" customFormat="1" x14ac:dyDescent="0.25">
      <c r="A41" s="134" t="s">
        <v>513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</row>
  </sheetData>
  <mergeCells count="13">
    <mergeCell ref="A40:L40"/>
    <mergeCell ref="A41:L41"/>
    <mergeCell ref="A1:L1"/>
    <mergeCell ref="D3:G3"/>
    <mergeCell ref="H3:K3"/>
    <mergeCell ref="B3:C3"/>
    <mergeCell ref="A3:A4"/>
    <mergeCell ref="L3:L4"/>
    <mergeCell ref="A22:A23"/>
    <mergeCell ref="B22:C22"/>
    <mergeCell ref="D22:G22"/>
    <mergeCell ref="H22:K22"/>
    <mergeCell ref="L22:L23"/>
  </mergeCells>
  <pageMargins left="0.7" right="0.7" top="0.75" bottom="0.75" header="0.3" footer="0.3"/>
  <pageSetup paperSize="9" scale="85" orientation="landscape" r:id="rId1"/>
  <ignoredErrors>
    <ignoredError sqref="L5 L8 L10:L16 L19 L24 L27 L29:L35 L38" formulaRange="1"/>
    <ignoredError sqref="L6:L7 L9 L17:L18 L25:L26 L28 L36:L37" formula="1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zoomScaleNormal="100" workbookViewId="0">
      <selection activeCell="G18" sqref="G18"/>
    </sheetView>
  </sheetViews>
  <sheetFormatPr defaultRowHeight="15" x14ac:dyDescent="0.25"/>
  <cols>
    <col min="1" max="1" width="18.28515625" bestFit="1" customWidth="1"/>
    <col min="2" max="5" width="13" customWidth="1"/>
    <col min="6" max="6" width="13.85546875" customWidth="1"/>
    <col min="7" max="12" width="13" customWidth="1"/>
  </cols>
  <sheetData>
    <row r="1" spans="1:13" ht="18.75" x14ac:dyDescent="0.3">
      <c r="A1" s="135" t="s">
        <v>461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</row>
    <row r="2" spans="1:13" ht="18.75" x14ac:dyDescent="0.3">
      <c r="A2" s="24" t="s">
        <v>501</v>
      </c>
      <c r="B2" t="s">
        <v>457</v>
      </c>
    </row>
    <row r="3" spans="1:13" x14ac:dyDescent="0.25">
      <c r="A3" s="136" t="s">
        <v>485</v>
      </c>
      <c r="B3" s="138" t="s">
        <v>486</v>
      </c>
      <c r="C3" s="138"/>
      <c r="D3" s="138" t="s">
        <v>487</v>
      </c>
      <c r="E3" s="138"/>
      <c r="F3" s="138"/>
      <c r="G3" s="138"/>
      <c r="H3" s="138" t="s">
        <v>488</v>
      </c>
      <c r="I3" s="138"/>
      <c r="J3" s="138"/>
      <c r="K3" s="138"/>
      <c r="L3" s="141" t="s">
        <v>489</v>
      </c>
      <c r="M3" s="33"/>
    </row>
    <row r="4" spans="1:13" ht="102" x14ac:dyDescent="0.25">
      <c r="A4" s="137"/>
      <c r="B4" s="56" t="s">
        <v>490</v>
      </c>
      <c r="C4" s="56" t="s">
        <v>491</v>
      </c>
      <c r="D4" s="56" t="s">
        <v>521</v>
      </c>
      <c r="E4" s="56" t="s">
        <v>517</v>
      </c>
      <c r="F4" s="56" t="s">
        <v>520</v>
      </c>
      <c r="G4" s="56" t="s">
        <v>518</v>
      </c>
      <c r="H4" s="56" t="s">
        <v>492</v>
      </c>
      <c r="I4" s="56" t="s">
        <v>493</v>
      </c>
      <c r="J4" s="56" t="s">
        <v>494</v>
      </c>
      <c r="K4" s="56" t="s">
        <v>495</v>
      </c>
      <c r="L4" s="142"/>
      <c r="M4" s="33"/>
    </row>
    <row r="5" spans="1:13" ht="14.45" x14ac:dyDescent="0.3">
      <c r="A5" s="19" t="s">
        <v>217</v>
      </c>
      <c r="B5" s="8">
        <v>63</v>
      </c>
      <c r="C5" s="38">
        <v>0.91</v>
      </c>
      <c r="D5" s="8">
        <v>0</v>
      </c>
      <c r="E5" s="8">
        <v>0</v>
      </c>
      <c r="F5" s="8">
        <v>0</v>
      </c>
      <c r="G5" s="9">
        <v>1</v>
      </c>
      <c r="H5" s="10">
        <v>0</v>
      </c>
      <c r="I5" s="15" t="s">
        <v>53</v>
      </c>
      <c r="J5" s="15">
        <v>0</v>
      </c>
      <c r="K5" s="15">
        <v>0</v>
      </c>
      <c r="L5" s="108">
        <f>SUM(D5:G5)-1</f>
        <v>0</v>
      </c>
      <c r="M5" s="33"/>
    </row>
    <row r="6" spans="1:13" ht="14.45" x14ac:dyDescent="0.3">
      <c r="A6" s="19" t="s">
        <v>218</v>
      </c>
      <c r="B6" s="8">
        <v>180</v>
      </c>
      <c r="C6" s="38">
        <v>2.93</v>
      </c>
      <c r="D6" s="8">
        <v>0</v>
      </c>
      <c r="E6" s="8">
        <v>1</v>
      </c>
      <c r="F6" s="8">
        <v>0</v>
      </c>
      <c r="G6" s="9">
        <v>0</v>
      </c>
      <c r="H6" s="15" t="s">
        <v>225</v>
      </c>
      <c r="I6" s="15">
        <v>0</v>
      </c>
      <c r="J6" s="15">
        <v>0</v>
      </c>
      <c r="K6" s="15">
        <v>0</v>
      </c>
      <c r="L6" s="109">
        <f t="shared" ref="L6:L17" si="0">SUM(D6:G6)-1</f>
        <v>0</v>
      </c>
      <c r="M6" s="33"/>
    </row>
    <row r="7" spans="1:13" x14ac:dyDescent="0.25">
      <c r="A7" s="19" t="s">
        <v>227</v>
      </c>
      <c r="B7" s="8">
        <v>54</v>
      </c>
      <c r="C7" s="38">
        <v>1.91</v>
      </c>
      <c r="D7" s="8">
        <v>0</v>
      </c>
      <c r="E7" s="8">
        <v>0</v>
      </c>
      <c r="F7" s="8">
        <v>1</v>
      </c>
      <c r="G7" s="9">
        <v>0</v>
      </c>
      <c r="H7" s="10">
        <v>0</v>
      </c>
      <c r="I7" s="15" t="s">
        <v>226</v>
      </c>
      <c r="J7" s="15">
        <v>0</v>
      </c>
      <c r="K7" s="15">
        <v>0</v>
      </c>
      <c r="L7" s="109">
        <f t="shared" si="0"/>
        <v>0</v>
      </c>
      <c r="M7" s="33"/>
    </row>
    <row r="8" spans="1:13" x14ac:dyDescent="0.25">
      <c r="A8" s="19" t="s">
        <v>219</v>
      </c>
      <c r="B8" s="8">
        <v>81</v>
      </c>
      <c r="C8" s="38">
        <v>1.1599999999999999</v>
      </c>
      <c r="D8" s="8">
        <v>0</v>
      </c>
      <c r="E8" s="8">
        <v>0</v>
      </c>
      <c r="F8" s="8">
        <v>0</v>
      </c>
      <c r="G8" s="9">
        <v>1</v>
      </c>
      <c r="H8" s="10">
        <v>0</v>
      </c>
      <c r="I8" s="15" t="s">
        <v>228</v>
      </c>
      <c r="J8" s="15">
        <v>0</v>
      </c>
      <c r="K8" s="15">
        <v>0</v>
      </c>
      <c r="L8" s="109">
        <f t="shared" si="0"/>
        <v>0</v>
      </c>
      <c r="M8" s="33"/>
    </row>
    <row r="9" spans="1:13" x14ac:dyDescent="0.25">
      <c r="A9" s="19" t="s">
        <v>220</v>
      </c>
      <c r="B9" s="8">
        <v>99</v>
      </c>
      <c r="C9" s="38">
        <v>1.32</v>
      </c>
      <c r="D9" s="8">
        <v>0</v>
      </c>
      <c r="E9" s="8">
        <v>1</v>
      </c>
      <c r="F9" s="8">
        <v>0</v>
      </c>
      <c r="G9" s="9">
        <v>0</v>
      </c>
      <c r="H9" s="10">
        <v>0</v>
      </c>
      <c r="I9" s="15" t="s">
        <v>229</v>
      </c>
      <c r="J9" s="15">
        <v>0</v>
      </c>
      <c r="K9" s="15">
        <v>0</v>
      </c>
      <c r="L9" s="109">
        <f t="shared" si="0"/>
        <v>0</v>
      </c>
      <c r="M9" s="33"/>
    </row>
    <row r="10" spans="1:13" x14ac:dyDescent="0.25">
      <c r="A10" s="19" t="s">
        <v>221</v>
      </c>
      <c r="B10" s="8">
        <v>144</v>
      </c>
      <c r="C10" s="38">
        <v>2.34</v>
      </c>
      <c r="D10" s="8">
        <v>0</v>
      </c>
      <c r="E10" s="8">
        <v>1</v>
      </c>
      <c r="F10" s="8">
        <v>0</v>
      </c>
      <c r="G10" s="9">
        <v>0</v>
      </c>
      <c r="H10" s="10">
        <v>0</v>
      </c>
      <c r="I10" s="15" t="s">
        <v>230</v>
      </c>
      <c r="J10" s="15">
        <v>0</v>
      </c>
      <c r="K10" s="15">
        <v>0</v>
      </c>
      <c r="L10" s="109">
        <f>SUM(D10:G10)-2</f>
        <v>-1</v>
      </c>
      <c r="M10" s="33"/>
    </row>
    <row r="11" spans="1:13" x14ac:dyDescent="0.25">
      <c r="A11" s="19" t="s">
        <v>232</v>
      </c>
      <c r="B11" s="8">
        <v>54</v>
      </c>
      <c r="C11" s="38">
        <v>2.2200000000000002</v>
      </c>
      <c r="D11" s="8">
        <v>0</v>
      </c>
      <c r="E11" s="8">
        <v>0</v>
      </c>
      <c r="F11" s="8">
        <v>1</v>
      </c>
      <c r="G11" s="9">
        <v>0</v>
      </c>
      <c r="H11" s="10">
        <v>0</v>
      </c>
      <c r="I11" s="15" t="s">
        <v>231</v>
      </c>
      <c r="J11" s="15">
        <v>0</v>
      </c>
      <c r="K11" s="15">
        <v>0</v>
      </c>
      <c r="L11" s="109">
        <f t="shared" si="0"/>
        <v>0</v>
      </c>
      <c r="M11" s="33"/>
    </row>
    <row r="12" spans="1:13" x14ac:dyDescent="0.25">
      <c r="A12" s="19" t="s">
        <v>371</v>
      </c>
      <c r="B12" s="8">
        <v>459</v>
      </c>
      <c r="C12" s="38">
        <v>2.97</v>
      </c>
      <c r="D12" s="8">
        <v>0</v>
      </c>
      <c r="E12" s="8">
        <v>1</v>
      </c>
      <c r="F12" s="8">
        <v>0</v>
      </c>
      <c r="G12" s="9">
        <v>0</v>
      </c>
      <c r="H12" s="15" t="s">
        <v>233</v>
      </c>
      <c r="I12" s="15" t="s">
        <v>5</v>
      </c>
      <c r="J12" s="15" t="s">
        <v>234</v>
      </c>
      <c r="K12" s="15">
        <v>0</v>
      </c>
      <c r="L12" s="109">
        <f>SUM(D12:G12)-4</f>
        <v>-3</v>
      </c>
      <c r="M12" s="33"/>
    </row>
    <row r="13" spans="1:13" x14ac:dyDescent="0.25">
      <c r="A13" s="19" t="s">
        <v>222</v>
      </c>
      <c r="B13" s="8">
        <v>378</v>
      </c>
      <c r="C13" s="38">
        <v>3.37</v>
      </c>
      <c r="D13" s="8">
        <v>0</v>
      </c>
      <c r="E13" s="8">
        <v>1</v>
      </c>
      <c r="F13" s="8">
        <v>0</v>
      </c>
      <c r="G13" s="9">
        <v>0</v>
      </c>
      <c r="H13" s="15" t="s">
        <v>235</v>
      </c>
      <c r="I13" s="15" t="s">
        <v>124</v>
      </c>
      <c r="J13" s="15">
        <v>0</v>
      </c>
      <c r="K13" s="15">
        <v>0</v>
      </c>
      <c r="L13" s="109">
        <f>SUM(D13:G13)-2</f>
        <v>-1</v>
      </c>
      <c r="M13" s="33"/>
    </row>
    <row r="14" spans="1:13" x14ac:dyDescent="0.25">
      <c r="A14" s="19" t="s">
        <v>223</v>
      </c>
      <c r="B14" s="8">
        <v>90</v>
      </c>
      <c r="C14" s="38">
        <v>1.81</v>
      </c>
      <c r="D14" s="8">
        <v>0</v>
      </c>
      <c r="E14" s="8">
        <v>0</v>
      </c>
      <c r="F14" s="8">
        <v>0</v>
      </c>
      <c r="G14" s="9">
        <v>1</v>
      </c>
      <c r="H14" s="10">
        <v>0</v>
      </c>
      <c r="I14" s="15" t="s">
        <v>236</v>
      </c>
      <c r="J14" s="15">
        <v>0</v>
      </c>
      <c r="K14" s="15">
        <v>0</v>
      </c>
      <c r="L14" s="109">
        <f t="shared" si="0"/>
        <v>0</v>
      </c>
      <c r="M14" s="33"/>
    </row>
    <row r="15" spans="1:13" x14ac:dyDescent="0.25">
      <c r="A15" s="19" t="s">
        <v>224</v>
      </c>
      <c r="B15" s="8">
        <v>45</v>
      </c>
      <c r="C15" s="38">
        <v>1.56</v>
      </c>
      <c r="D15" s="8">
        <v>0</v>
      </c>
      <c r="E15" s="8">
        <v>0</v>
      </c>
      <c r="F15" s="8">
        <v>0</v>
      </c>
      <c r="G15" s="9">
        <v>1</v>
      </c>
      <c r="H15" s="10">
        <v>0</v>
      </c>
      <c r="I15" s="15" t="s">
        <v>237</v>
      </c>
      <c r="J15" s="15">
        <v>0</v>
      </c>
      <c r="K15" s="15">
        <v>0</v>
      </c>
      <c r="L15" s="109">
        <f t="shared" si="0"/>
        <v>0</v>
      </c>
      <c r="M15" s="33"/>
    </row>
    <row r="16" spans="1:13" x14ac:dyDescent="0.25">
      <c r="A16" s="19" t="s">
        <v>239</v>
      </c>
      <c r="B16" s="8">
        <v>108</v>
      </c>
      <c r="C16" s="38">
        <v>2.54</v>
      </c>
      <c r="D16" s="8">
        <v>0</v>
      </c>
      <c r="E16" s="8">
        <v>1</v>
      </c>
      <c r="F16" s="8">
        <v>0</v>
      </c>
      <c r="G16" s="9">
        <v>0</v>
      </c>
      <c r="H16" s="10">
        <v>0</v>
      </c>
      <c r="I16" s="15" t="s">
        <v>238</v>
      </c>
      <c r="J16" s="15">
        <v>0</v>
      </c>
      <c r="K16" s="15">
        <v>0</v>
      </c>
      <c r="L16" s="109">
        <f t="shared" si="0"/>
        <v>0</v>
      </c>
      <c r="M16" s="33"/>
    </row>
    <row r="17" spans="1:13" x14ac:dyDescent="0.25">
      <c r="A17" s="20" t="s">
        <v>240</v>
      </c>
      <c r="B17" s="11">
        <v>117</v>
      </c>
      <c r="C17" s="39">
        <v>2.38</v>
      </c>
      <c r="D17" s="11">
        <v>0</v>
      </c>
      <c r="E17" s="11">
        <v>1</v>
      </c>
      <c r="F17" s="11">
        <v>0</v>
      </c>
      <c r="G17" s="12">
        <v>0</v>
      </c>
      <c r="H17" s="18" t="s">
        <v>55</v>
      </c>
      <c r="I17" s="18">
        <v>0</v>
      </c>
      <c r="J17" s="18">
        <v>0</v>
      </c>
      <c r="K17" s="18">
        <v>0</v>
      </c>
      <c r="L17" s="110">
        <f t="shared" si="0"/>
        <v>0</v>
      </c>
      <c r="M17" s="33"/>
    </row>
    <row r="18" spans="1:13" ht="14.45" x14ac:dyDescent="0.3">
      <c r="J18" s="5" t="s">
        <v>459</v>
      </c>
      <c r="K18" s="5"/>
      <c r="L18" s="25">
        <f>SUM(L5:L17)</f>
        <v>-5</v>
      </c>
      <c r="M18" s="33"/>
    </row>
    <row r="19" spans="1:13" ht="18.75" x14ac:dyDescent="0.3">
      <c r="A19" s="82" t="s">
        <v>501</v>
      </c>
      <c r="B19" s="81" t="s">
        <v>458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33"/>
    </row>
    <row r="20" spans="1:13" x14ac:dyDescent="0.25">
      <c r="A20" s="136" t="s">
        <v>485</v>
      </c>
      <c r="B20" s="138" t="s">
        <v>486</v>
      </c>
      <c r="C20" s="138"/>
      <c r="D20" s="138" t="s">
        <v>487</v>
      </c>
      <c r="E20" s="138"/>
      <c r="F20" s="138"/>
      <c r="G20" s="138"/>
      <c r="H20" s="138" t="s">
        <v>488</v>
      </c>
      <c r="I20" s="138"/>
      <c r="J20" s="138"/>
      <c r="K20" s="138"/>
      <c r="L20" s="141" t="s">
        <v>489</v>
      </c>
      <c r="M20" s="33"/>
    </row>
    <row r="21" spans="1:13" ht="102" x14ac:dyDescent="0.25">
      <c r="A21" s="137"/>
      <c r="B21" s="83" t="s">
        <v>490</v>
      </c>
      <c r="C21" s="83" t="s">
        <v>491</v>
      </c>
      <c r="D21" s="83" t="s">
        <v>522</v>
      </c>
      <c r="E21" s="83" t="s">
        <v>515</v>
      </c>
      <c r="F21" s="83" t="s">
        <v>519</v>
      </c>
      <c r="G21" s="83" t="s">
        <v>516</v>
      </c>
      <c r="H21" s="83" t="s">
        <v>492</v>
      </c>
      <c r="I21" s="83" t="s">
        <v>493</v>
      </c>
      <c r="J21" s="83" t="s">
        <v>494</v>
      </c>
      <c r="K21" s="83" t="s">
        <v>495</v>
      </c>
      <c r="L21" s="142"/>
      <c r="M21" s="33"/>
    </row>
    <row r="22" spans="1:13" x14ac:dyDescent="0.25">
      <c r="A22" s="19" t="s">
        <v>217</v>
      </c>
      <c r="B22" s="8">
        <v>63</v>
      </c>
      <c r="C22" s="38">
        <v>0.91</v>
      </c>
      <c r="D22" s="8">
        <v>0</v>
      </c>
      <c r="E22" s="8">
        <v>0</v>
      </c>
      <c r="F22" s="8">
        <v>0</v>
      </c>
      <c r="G22" s="9">
        <v>1</v>
      </c>
      <c r="H22" s="10">
        <v>0</v>
      </c>
      <c r="I22" s="15" t="s">
        <v>53</v>
      </c>
      <c r="J22" s="15">
        <v>0</v>
      </c>
      <c r="K22" s="15">
        <v>0</v>
      </c>
      <c r="L22" s="108">
        <f>SUM(D22:G22)-1</f>
        <v>0</v>
      </c>
      <c r="M22" s="33"/>
    </row>
    <row r="23" spans="1:13" x14ac:dyDescent="0.25">
      <c r="A23" s="19" t="s">
        <v>218</v>
      </c>
      <c r="B23" s="8">
        <v>180</v>
      </c>
      <c r="C23" s="38">
        <v>2.93</v>
      </c>
      <c r="D23" s="8">
        <v>0</v>
      </c>
      <c r="E23" s="8">
        <v>1</v>
      </c>
      <c r="F23" s="8">
        <v>0</v>
      </c>
      <c r="G23" s="9">
        <v>0</v>
      </c>
      <c r="H23" s="15" t="s">
        <v>225</v>
      </c>
      <c r="I23" s="15">
        <v>0</v>
      </c>
      <c r="J23" s="15">
        <v>0</v>
      </c>
      <c r="K23" s="15">
        <v>0</v>
      </c>
      <c r="L23" s="109">
        <f>SUM(D23:G23)-1</f>
        <v>0</v>
      </c>
      <c r="M23" s="33"/>
    </row>
    <row r="24" spans="1:13" x14ac:dyDescent="0.25">
      <c r="A24" s="19" t="s">
        <v>227</v>
      </c>
      <c r="B24" s="8">
        <v>54</v>
      </c>
      <c r="C24" s="38">
        <v>1.91</v>
      </c>
      <c r="D24" s="8">
        <v>0</v>
      </c>
      <c r="E24" s="8">
        <v>0</v>
      </c>
      <c r="F24" s="8">
        <v>1</v>
      </c>
      <c r="G24" s="9">
        <v>0</v>
      </c>
      <c r="H24" s="10">
        <v>0</v>
      </c>
      <c r="I24" s="15" t="s">
        <v>226</v>
      </c>
      <c r="J24" s="15">
        <v>0</v>
      </c>
      <c r="K24" s="15">
        <v>0</v>
      </c>
      <c r="L24" s="109">
        <f>SUM(D24:G24)-1</f>
        <v>0</v>
      </c>
      <c r="M24" s="33"/>
    </row>
    <row r="25" spans="1:13" x14ac:dyDescent="0.25">
      <c r="A25" s="19" t="s">
        <v>219</v>
      </c>
      <c r="B25" s="8">
        <v>81</v>
      </c>
      <c r="C25" s="38">
        <v>1.1599999999999999</v>
      </c>
      <c r="D25" s="8">
        <v>0</v>
      </c>
      <c r="E25" s="8">
        <v>0</v>
      </c>
      <c r="F25" s="8">
        <v>0</v>
      </c>
      <c r="G25" s="9">
        <v>1</v>
      </c>
      <c r="H25" s="10">
        <v>0</v>
      </c>
      <c r="I25" s="15" t="s">
        <v>228</v>
      </c>
      <c r="J25" s="15">
        <v>0</v>
      </c>
      <c r="K25" s="15">
        <v>0</v>
      </c>
      <c r="L25" s="109">
        <f>SUM(D25:G25)-1</f>
        <v>0</v>
      </c>
      <c r="M25" s="33"/>
    </row>
    <row r="26" spans="1:13" x14ac:dyDescent="0.25">
      <c r="A26" s="19" t="s">
        <v>220</v>
      </c>
      <c r="B26" s="8">
        <v>99</v>
      </c>
      <c r="C26" s="38">
        <v>1.32</v>
      </c>
      <c r="D26" s="8">
        <v>0</v>
      </c>
      <c r="E26" s="8">
        <v>1</v>
      </c>
      <c r="F26" s="8">
        <v>0</v>
      </c>
      <c r="G26" s="9">
        <v>0</v>
      </c>
      <c r="H26" s="10">
        <v>0</v>
      </c>
      <c r="I26" s="15" t="s">
        <v>229</v>
      </c>
      <c r="J26" s="15">
        <v>0</v>
      </c>
      <c r="K26" s="15">
        <v>0</v>
      </c>
      <c r="L26" s="109">
        <f>SUM(D26:G26)-1</f>
        <v>0</v>
      </c>
      <c r="M26" s="33"/>
    </row>
    <row r="27" spans="1:13" x14ac:dyDescent="0.25">
      <c r="A27" s="19" t="s">
        <v>221</v>
      </c>
      <c r="B27" s="8">
        <v>144</v>
      </c>
      <c r="C27" s="38">
        <v>2.34</v>
      </c>
      <c r="D27" s="8">
        <v>0</v>
      </c>
      <c r="E27" s="8">
        <v>1</v>
      </c>
      <c r="F27" s="8">
        <v>0</v>
      </c>
      <c r="G27" s="9">
        <v>0</v>
      </c>
      <c r="H27" s="10">
        <v>0</v>
      </c>
      <c r="I27" s="15" t="s">
        <v>230</v>
      </c>
      <c r="J27" s="15">
        <v>0</v>
      </c>
      <c r="K27" s="15">
        <v>0</v>
      </c>
      <c r="L27" s="109">
        <f>SUM(D27:G27)-2</f>
        <v>-1</v>
      </c>
      <c r="M27" s="33"/>
    </row>
    <row r="28" spans="1:13" x14ac:dyDescent="0.25">
      <c r="A28" s="19" t="s">
        <v>232</v>
      </c>
      <c r="B28" s="8">
        <v>54</v>
      </c>
      <c r="C28" s="38">
        <v>2.2200000000000002</v>
      </c>
      <c r="D28" s="8">
        <v>0</v>
      </c>
      <c r="E28" s="8">
        <v>0</v>
      </c>
      <c r="F28" s="8">
        <v>1</v>
      </c>
      <c r="G28" s="9">
        <v>0</v>
      </c>
      <c r="H28" s="10">
        <v>0</v>
      </c>
      <c r="I28" s="15" t="s">
        <v>231</v>
      </c>
      <c r="J28" s="15">
        <v>0</v>
      </c>
      <c r="K28" s="15">
        <v>0</v>
      </c>
      <c r="L28" s="109">
        <f>SUM(D28:G28)-1</f>
        <v>0</v>
      </c>
      <c r="M28" s="33"/>
    </row>
    <row r="29" spans="1:13" x14ac:dyDescent="0.25">
      <c r="A29" s="19" t="s">
        <v>371</v>
      </c>
      <c r="B29" s="8">
        <v>459</v>
      </c>
      <c r="C29" s="38">
        <v>2.97</v>
      </c>
      <c r="D29" s="8">
        <v>0</v>
      </c>
      <c r="E29" s="8">
        <v>2</v>
      </c>
      <c r="F29" s="8">
        <v>0</v>
      </c>
      <c r="G29" s="9">
        <v>0</v>
      </c>
      <c r="H29" s="15" t="s">
        <v>233</v>
      </c>
      <c r="I29" s="15" t="s">
        <v>5</v>
      </c>
      <c r="J29" s="15" t="s">
        <v>234</v>
      </c>
      <c r="K29" s="15">
        <v>0</v>
      </c>
      <c r="L29" s="109">
        <f>SUM(D29:G29)-4</f>
        <v>-2</v>
      </c>
      <c r="M29" s="33"/>
    </row>
    <row r="30" spans="1:13" x14ac:dyDescent="0.25">
      <c r="A30" s="19" t="s">
        <v>222</v>
      </c>
      <c r="B30" s="8">
        <v>378</v>
      </c>
      <c r="C30" s="38">
        <v>3.37</v>
      </c>
      <c r="D30" s="8">
        <v>0</v>
      </c>
      <c r="E30" s="8">
        <v>1</v>
      </c>
      <c r="F30" s="8">
        <v>0</v>
      </c>
      <c r="G30" s="9">
        <v>0</v>
      </c>
      <c r="H30" s="15" t="s">
        <v>235</v>
      </c>
      <c r="I30" s="15" t="s">
        <v>124</v>
      </c>
      <c r="J30" s="15">
        <v>0</v>
      </c>
      <c r="K30" s="15">
        <v>0</v>
      </c>
      <c r="L30" s="109">
        <f>SUM(D30:G30)-2</f>
        <v>-1</v>
      </c>
      <c r="M30" s="33"/>
    </row>
    <row r="31" spans="1:13" x14ac:dyDescent="0.25">
      <c r="A31" s="19" t="s">
        <v>223</v>
      </c>
      <c r="B31" s="8">
        <v>90</v>
      </c>
      <c r="C31" s="38">
        <v>1.81</v>
      </c>
      <c r="D31" s="8">
        <v>0</v>
      </c>
      <c r="E31" s="8">
        <v>0</v>
      </c>
      <c r="F31" s="8">
        <v>0</v>
      </c>
      <c r="G31" s="9">
        <v>1</v>
      </c>
      <c r="H31" s="10">
        <v>0</v>
      </c>
      <c r="I31" s="15" t="s">
        <v>236</v>
      </c>
      <c r="J31" s="15">
        <v>0</v>
      </c>
      <c r="K31" s="15">
        <v>0</v>
      </c>
      <c r="L31" s="109">
        <f>SUM(D31:G31)-1</f>
        <v>0</v>
      </c>
      <c r="M31" s="33"/>
    </row>
    <row r="32" spans="1:13" x14ac:dyDescent="0.25">
      <c r="A32" s="19" t="s">
        <v>224</v>
      </c>
      <c r="B32" s="8">
        <v>45</v>
      </c>
      <c r="C32" s="38">
        <v>1.56</v>
      </c>
      <c r="D32" s="8">
        <v>0</v>
      </c>
      <c r="E32" s="8">
        <v>0</v>
      </c>
      <c r="F32" s="8">
        <v>0</v>
      </c>
      <c r="G32" s="9">
        <v>1</v>
      </c>
      <c r="H32" s="10">
        <v>0</v>
      </c>
      <c r="I32" s="15" t="s">
        <v>237</v>
      </c>
      <c r="J32" s="15">
        <v>0</v>
      </c>
      <c r="K32" s="15">
        <v>0</v>
      </c>
      <c r="L32" s="109">
        <f>SUM(D32:G32)-1</f>
        <v>0</v>
      </c>
      <c r="M32" s="33"/>
    </row>
    <row r="33" spans="1:13" x14ac:dyDescent="0.25">
      <c r="A33" s="19" t="s">
        <v>239</v>
      </c>
      <c r="B33" s="8">
        <v>108</v>
      </c>
      <c r="C33" s="38">
        <v>2.54</v>
      </c>
      <c r="D33" s="8">
        <v>0</v>
      </c>
      <c r="E33" s="8">
        <v>1</v>
      </c>
      <c r="F33" s="8">
        <v>0</v>
      </c>
      <c r="G33" s="9">
        <v>0</v>
      </c>
      <c r="H33" s="10">
        <v>0</v>
      </c>
      <c r="I33" s="15" t="s">
        <v>238</v>
      </c>
      <c r="J33" s="15">
        <v>0</v>
      </c>
      <c r="K33" s="15">
        <v>0</v>
      </c>
      <c r="L33" s="109">
        <f>SUM(D33:G33)-1</f>
        <v>0</v>
      </c>
      <c r="M33" s="33"/>
    </row>
    <row r="34" spans="1:13" x14ac:dyDescent="0.25">
      <c r="A34" s="20" t="s">
        <v>240</v>
      </c>
      <c r="B34" s="11">
        <v>117</v>
      </c>
      <c r="C34" s="39">
        <v>2.38</v>
      </c>
      <c r="D34" s="27">
        <v>0</v>
      </c>
      <c r="E34" s="27">
        <v>1</v>
      </c>
      <c r="F34" s="27">
        <v>0</v>
      </c>
      <c r="G34" s="28">
        <v>0</v>
      </c>
      <c r="H34" s="18" t="s">
        <v>55</v>
      </c>
      <c r="I34" s="18">
        <v>0</v>
      </c>
      <c r="J34" s="18">
        <v>0</v>
      </c>
      <c r="K34" s="18">
        <v>0</v>
      </c>
      <c r="L34" s="110">
        <f>SUM(D34:G34)-1</f>
        <v>0</v>
      </c>
      <c r="M34" s="33"/>
    </row>
    <row r="35" spans="1:13" x14ac:dyDescent="0.25">
      <c r="J35" s="5" t="s">
        <v>459</v>
      </c>
      <c r="K35" s="5"/>
      <c r="L35" s="25">
        <f>SUM(L22:L34)</f>
        <v>-4</v>
      </c>
      <c r="M35" s="33"/>
    </row>
    <row r="36" spans="1:13" s="104" customFormat="1" x14ac:dyDescent="0.25">
      <c r="A36" s="134" t="s">
        <v>372</v>
      </c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</row>
    <row r="37" spans="1:13" s="104" customFormat="1" x14ac:dyDescent="0.25">
      <c r="A37" s="134" t="s">
        <v>513</v>
      </c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</row>
  </sheetData>
  <mergeCells count="13">
    <mergeCell ref="A36:L36"/>
    <mergeCell ref="A37:L37"/>
    <mergeCell ref="A1:L1"/>
    <mergeCell ref="D3:G3"/>
    <mergeCell ref="H3:K3"/>
    <mergeCell ref="B3:C3"/>
    <mergeCell ref="A3:A4"/>
    <mergeCell ref="L3:L4"/>
    <mergeCell ref="A20:A21"/>
    <mergeCell ref="B20:C20"/>
    <mergeCell ref="D20:G20"/>
    <mergeCell ref="H20:K20"/>
    <mergeCell ref="L20:L21"/>
  </mergeCells>
  <pageMargins left="0.7" right="0.7" top="0.75" bottom="0.75" header="0.3" footer="0.3"/>
  <pageSetup paperSize="9" scale="92" orientation="landscape" r:id="rId1"/>
  <ignoredErrors>
    <ignoredError sqref="L5:L9 L11:L17 L22:L26 L28:L34" formulaRange="1"/>
    <ignoredError sqref="L10 L27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Koolitüübid</vt:lpstr>
      <vt:lpstr>L1_Harjumaa</vt:lpstr>
      <vt:lpstr>L2_Hiiumaa</vt:lpstr>
      <vt:lpstr>L3_Ida-Viru</vt:lpstr>
      <vt:lpstr>L4_Jõgeva</vt:lpstr>
      <vt:lpstr>L5_Järvamaa</vt:lpstr>
      <vt:lpstr>L6_Läänemaa</vt:lpstr>
      <vt:lpstr>L7_Lääne-Viru</vt:lpstr>
      <vt:lpstr>L8_Põlvamaa</vt:lpstr>
      <vt:lpstr>L9_Pärnu</vt:lpstr>
      <vt:lpstr>L10_Rapla</vt:lpstr>
      <vt:lpstr>L11_Saaremaa</vt:lpstr>
      <vt:lpstr>L12_Tartu</vt:lpstr>
      <vt:lpstr>L13_Valga</vt:lpstr>
      <vt:lpstr>L14_Viljandi</vt:lpstr>
      <vt:lpstr>L15_Võru</vt:lpstr>
    </vt:vector>
  </TitlesOfParts>
  <Company>Tallinn University of Technology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Kaire Põder</dc:creator>
  <cp:lastModifiedBy>Eneli Mikko</cp:lastModifiedBy>
  <cp:lastPrinted>2014-02-13T11:59:28Z</cp:lastPrinted>
  <dcterms:created xsi:type="dcterms:W3CDTF">2014-02-11T14:43:04Z</dcterms:created>
  <dcterms:modified xsi:type="dcterms:W3CDTF">2014-06-18T09:27:44Z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